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REBALANSI FIN.PLANA\Rebalans 2026\"/>
    </mc:Choice>
  </mc:AlternateContent>
  <bookViews>
    <workbookView xWindow="0" yWindow="0" windowWidth="28800" windowHeight="12315" firstSheet="2" activeTab="6"/>
  </bookViews>
  <sheets>
    <sheet name="SAŽETAK" sheetId="16" r:id="rId1"/>
    <sheet name=" Račun prihoda i rashoda" sheetId="3" r:id="rId2"/>
    <sheet name="Prihodi i rashodi po izvorima" sheetId="10" r:id="rId3"/>
    <sheet name="Rashodi prema funkcijskoj kl" sheetId="5" r:id="rId4"/>
    <sheet name="Račun financiranja" sheetId="6" r:id="rId5"/>
    <sheet name="Račun financiranja po izvorima" sheetId="11" r:id="rId6"/>
    <sheet name="POSEBNI DIO" sheetId="7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7" i="10" l="1"/>
  <c r="D37" i="10"/>
  <c r="B37" i="10"/>
  <c r="C17" i="10"/>
  <c r="D17" i="10"/>
  <c r="B17" i="10"/>
  <c r="E31" i="3" l="1"/>
  <c r="E25" i="3"/>
  <c r="E24" i="3"/>
  <c r="C31" i="10"/>
  <c r="F34" i="16" l="1"/>
  <c r="D25" i="3" l="1"/>
  <c r="F25" i="3"/>
  <c r="C43" i="10" l="1"/>
  <c r="D43" i="10"/>
  <c r="C15" i="10"/>
  <c r="D15" i="10"/>
  <c r="C11" i="10"/>
  <c r="D11" i="10"/>
  <c r="H11" i="16" l="1"/>
  <c r="B43" i="10" l="1"/>
  <c r="B41" i="10"/>
  <c r="C41" i="10"/>
  <c r="D41" i="10"/>
  <c r="B35" i="10"/>
  <c r="C35" i="10"/>
  <c r="D35" i="10"/>
  <c r="B33" i="10"/>
  <c r="C33" i="10"/>
  <c r="D33" i="10"/>
  <c r="B31" i="10"/>
  <c r="D31" i="10"/>
  <c r="B23" i="10"/>
  <c r="C23" i="10"/>
  <c r="D23" i="10"/>
  <c r="B21" i="10"/>
  <c r="C21" i="10"/>
  <c r="D21" i="10"/>
  <c r="B15" i="10"/>
  <c r="B13" i="10"/>
  <c r="C13" i="10"/>
  <c r="C10" i="10" s="1"/>
  <c r="D13" i="10"/>
  <c r="B11" i="10"/>
  <c r="D31" i="3"/>
  <c r="D24" i="3" s="1"/>
  <c r="F31" i="3"/>
  <c r="F24" i="3" s="1"/>
  <c r="D11" i="3"/>
  <c r="D10" i="3" s="1"/>
  <c r="E11" i="3"/>
  <c r="E10" i="3" s="1"/>
  <c r="F11" i="3"/>
  <c r="F10" i="3" s="1"/>
  <c r="C10" i="5"/>
  <c r="C11" i="5" s="1"/>
  <c r="D10" i="5"/>
  <c r="D11" i="5" s="1"/>
  <c r="B10" i="5"/>
  <c r="B11" i="5" s="1"/>
  <c r="C30" i="10" l="1"/>
  <c r="B30" i="10"/>
  <c r="D10" i="10"/>
  <c r="B10" i="10"/>
  <c r="D30" i="10"/>
  <c r="G34" i="16" l="1"/>
  <c r="G37" i="16" s="1"/>
  <c r="H34" i="16" s="1"/>
  <c r="H37" i="16" s="1"/>
  <c r="H21" i="16" l="1"/>
  <c r="G21" i="16"/>
  <c r="F21" i="16"/>
  <c r="G11" i="16"/>
  <c r="F11" i="16"/>
  <c r="H8" i="16"/>
  <c r="G8" i="16"/>
  <c r="F8" i="16"/>
  <c r="H14" i="16" l="1"/>
  <c r="H22" i="16" s="1"/>
  <c r="H28" i="16" s="1"/>
  <c r="G14" i="16"/>
  <c r="G22" i="16" s="1"/>
  <c r="G28" i="16" s="1"/>
  <c r="F14" i="16"/>
  <c r="F22" i="16" s="1"/>
  <c r="F28" i="16" s="1"/>
  <c r="F29" i="16" s="1"/>
  <c r="H29" i="16" l="1"/>
  <c r="G29" i="16"/>
</calcChain>
</file>

<file path=xl/sharedStrings.xml><?xml version="1.0" encoding="utf-8"?>
<sst xmlns="http://schemas.openxmlformats.org/spreadsheetml/2006/main" count="320" uniqueCount="161">
  <si>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</si>
  <si>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</si>
  <si>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</si>
  <si>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</si>
  <si>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</si>
  <si>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</si>
  <si>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</si>
  <si>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</si>
  <si>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</si>
  <si>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Prihodi od prodaje neproizvedene dugotrajne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</si>
  <si>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</si>
  <si>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</si>
  <si>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</si>
  <si>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</si>
  <si>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</si>
  <si>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</si>
  <si>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</si>
  <si>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</si>
  <si>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</si>
  <si>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</si>
  <si>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</si>
  <si>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</si>
  <si>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</si>
  <si>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</si>
  <si>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</si>
  <si>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B) SAŽETAK RAČUNA FINANCIRANJA</t>
  </si>
  <si>
    <t>A) SAŽETAK RAČUNA PRIHODA I RASHODA</t>
  </si>
  <si>
    <t>Rashodi za nabavu proizvedene dugotrajne imovine</t>
  </si>
  <si>
    <t>…</t>
  </si>
  <si>
    <t>Naziv</t>
  </si>
  <si>
    <t>EUR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</si>
  <si>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</si>
  <si>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</si>
  <si>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</si>
  <si>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</si>
  <si>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</si>
  <si>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</si>
  <si>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</si>
  <si>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</si>
  <si>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</si>
  <si>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</si>
  <si>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</si>
  <si>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</si>
  <si>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IZDACI UKUPNO</t>
  </si>
  <si>
    <t>8 Namjenski primici od zaduživanja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</si>
  <si>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</si>
  <si>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</si>
  <si>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</si>
  <si>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</si>
  <si>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</si>
  <si>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</si>
  <si>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 xml:space="preserve">   81 Namjenski primici od zaduživanja</t>
  </si>
  <si>
    <t>* Napomena: Iznosi u stupcima Izvršenje 2022. preračunavaju se iz kuna u eure prema fiksnom tečaju konverzije (1 EUR=7,53450 kuna) i po pravilima za preračunavanje i zaokruživanje.</t>
  </si>
  <si>
    <t>D) VIŠEGODIŠNJI PLAN URAVNOTEŽENJA</t>
  </si>
  <si>
    <t xml:space="preserve">C) PRENESENI VIŠAK ILI PRENESENI MANJAK </t>
  </si>
  <si>
    <t>RAZLIKA - VIŠAK / MANJAK</t>
  </si>
  <si>
    <t>VIŠAK / MANJAK + NETO FINANCIRANJE</t>
  </si>
  <si>
    <t>VIŠAK / MANJAK + NETO FINANCIRANJE + PRIJENOS VIŠKA / MANJKA IZ PRETHODNE(IH) GODINE - PRIJENOS VIŠKA / MANJKA U SLJEDEĆE RAZDOBLJE</t>
  </si>
  <si>
    <t>PRIJENOS VIŠKA / MANJKA U SLJEDEĆE RAZDOBLJE</t>
  </si>
  <si>
    <t>PRIJENOS VIŠKA / MANJKA IZ PRETHODNE(IH) GODINE</t>
  </si>
  <si>
    <t>VIŠAK / MANJAK TEKUĆE GODINE</t>
  </si>
  <si>
    <t>VIŠAK / MANJAK IZ PRETHODNE(IH) GODINE KOJI ĆE SE RASPOREDITI / POKRITI</t>
  </si>
  <si>
    <t>Pomoći iz inozemstva i od subjekata unutar općeg proračuna</t>
  </si>
  <si>
    <t xml:space="preserve">Prihodi od upravnih i administrativnih pristojbi, pristojbi po posebnim propisima i naknada </t>
  </si>
  <si>
    <t>Prihodi od prodaje proizvoda i robe te pruženih usluga i prihodi od donacija</t>
  </si>
  <si>
    <t>Pridodi iz nadležnog proračuna i od HZZO-a temeljem ugovornih obveza</t>
  </si>
  <si>
    <t>Financijski rashodi</t>
  </si>
  <si>
    <t>Nagrade građanima i kućanstvima na temelju osig. I druge naknade</t>
  </si>
  <si>
    <t xml:space="preserve">4 Prihodi za posebne namjene </t>
  </si>
  <si>
    <t xml:space="preserve">   3.1. Vlastiti prihodi</t>
  </si>
  <si>
    <t xml:space="preserve">  4.1 Prihodi za posebne namjene</t>
  </si>
  <si>
    <t xml:space="preserve">   1.1. Prihodi iz nadležnog proračuna</t>
  </si>
  <si>
    <t>5. Pomoći</t>
  </si>
  <si>
    <t>6. Donacije</t>
  </si>
  <si>
    <t xml:space="preserve">  6.1. Donacije </t>
  </si>
  <si>
    <t>7. Prihodi od prodaje ili zamj.nef.imovine i nak.s osn.osig.</t>
  </si>
  <si>
    <t xml:space="preserve">  7.1. Prihodi od prodaje ili zamj.nef.imovine i nak.s osn.osig.</t>
  </si>
  <si>
    <t>09 Obrazovanje</t>
  </si>
  <si>
    <t>091 Predškolsko i osnovno obrazovanje</t>
  </si>
  <si>
    <t>096 Dodatne usluge u obrazovanju</t>
  </si>
  <si>
    <t>RAZDJEL 600</t>
  </si>
  <si>
    <t>UPRAVNI ODJEL ZA DRUŠTVENE DJELATNOSTI, MLADE I SPORT</t>
  </si>
  <si>
    <t>GLAVA 60002</t>
  </si>
  <si>
    <t>OSNOVNE ŠKOLE</t>
  </si>
  <si>
    <t>GLAVNI PROGRAM A12</t>
  </si>
  <si>
    <t xml:space="preserve">OBRAZOVANJE </t>
  </si>
  <si>
    <t>PROGRAM 4002</t>
  </si>
  <si>
    <t>OBRAZOVANJE DO STANDARDA</t>
  </si>
  <si>
    <t>Aktivnost A402001</t>
  </si>
  <si>
    <t>Decentralizirane funkcije osnovnoškolskog obrazovanja</t>
  </si>
  <si>
    <t>DECENTRALIZIRANA SREDSTVA ŠKOLE</t>
  </si>
  <si>
    <t>Aktivnost A402002</t>
  </si>
  <si>
    <t>Administrativno, tehničko i stručno osoblje</t>
  </si>
  <si>
    <t>Aktivnost K402001</t>
  </si>
  <si>
    <t>Kapitalna ulaganja u osnovne škole</t>
  </si>
  <si>
    <t>PROGRAM 4003</t>
  </si>
  <si>
    <t>OBRAZOVANJE IZNAD STANDARDA</t>
  </si>
  <si>
    <t>Aktivnost A403002</t>
  </si>
  <si>
    <t>Produženi boravak u osnovnim školama</t>
  </si>
  <si>
    <t>Izvor financiranja 1.1.01</t>
  </si>
  <si>
    <t>OPĆI PRIHODI I PRIMICI</t>
  </si>
  <si>
    <t>Aktivnost A403005</t>
  </si>
  <si>
    <t>Redovni program odgoja i obrazovanja</t>
  </si>
  <si>
    <t>Naknade građanima i kućanstvima na temelju osiguranja i druge naknade</t>
  </si>
  <si>
    <t>Tekući projekt T403012</t>
  </si>
  <si>
    <t>Pomoćnici u nastavi</t>
  </si>
  <si>
    <t>POMOĆI ZA PROJEKT ZAJEDNO DO ZNANJA</t>
  </si>
  <si>
    <t>GLAVNI PROGRAM A16</t>
  </si>
  <si>
    <t>SOCIJALNA SKRB</t>
  </si>
  <si>
    <t>PROGRAM 4007</t>
  </si>
  <si>
    <t>Aktivnost A407001</t>
  </si>
  <si>
    <t>pomoć socijalno ugroženoj kategoriji građana</t>
  </si>
  <si>
    <t>POMOĆI IZ DRŽ.PR.ZA OŠ MONTE ZARO</t>
  </si>
  <si>
    <t>PRIHODI OD SUFINANCIRANJA CIJENE USLUGA OŠ MONTE ZARO</t>
  </si>
  <si>
    <t>POMOĆI IZ OPĆINSKIH PR.OŠ MONTE ZARO</t>
  </si>
  <si>
    <t>OSTALI PRIHODI OŠ MONTE ZARO</t>
  </si>
  <si>
    <t>OSTALI PRIHODI OŠ MONTE ZARO- ZADRUGA</t>
  </si>
  <si>
    <t>POMOĆI IZ ŽUP.PR.ZA OŠ MONTE ZARO</t>
  </si>
  <si>
    <t>DONACIJE OŠ MONTE ZARO</t>
  </si>
  <si>
    <t>Izvor financiranja 7.1.17</t>
  </si>
  <si>
    <t>PRIHODI OD NAKNADA ŠTETA S OSNOVE OSIGURANJA OŠ MONTE ZARO</t>
  </si>
  <si>
    <t>POMOĆI IZ DRŽ.PR.ZA OŠ MONTE ZARO- VIŠAK</t>
  </si>
  <si>
    <t>DONACIJE- VIŠAK</t>
  </si>
  <si>
    <t>PRIHODI OD PRODAJE STANOVA- VIŠAK</t>
  </si>
  <si>
    <t>naknade građanima i kućanstvima u novcu</t>
  </si>
  <si>
    <t>Ravnateljica</t>
  </si>
  <si>
    <t>Branka Sironić Buić</t>
  </si>
  <si>
    <t>Računovođa</t>
  </si>
  <si>
    <t>Sara Rajko</t>
  </si>
  <si>
    <t>Projekcija proračuna
za 2027.</t>
  </si>
  <si>
    <t>PRIHODI OD SUFINANCIRANJA CIJENE USLUGA OŠ MONTE ZARO- VIŠAK</t>
  </si>
  <si>
    <t>Prihodi od prodaje proizvedene dugotrajne imovine</t>
  </si>
  <si>
    <t>Rashodi za dodatna ulaganja na nefinancijskoj imovini</t>
  </si>
  <si>
    <t>Rashodi za dodatna ulaganja na nefinanc.imovini</t>
  </si>
  <si>
    <t>OSTALI PRIHODI OŠ MONTE ZARO- VIŠAK</t>
  </si>
  <si>
    <t>Ostali rashodi</t>
  </si>
  <si>
    <t>POMOĆI IZ DRŽ.PR.ZA OŠ MONTE ZARO-VIŠAK</t>
  </si>
  <si>
    <t>Proračun za 2026.</t>
  </si>
  <si>
    <t>Projekcija proračuna
za 2028.</t>
  </si>
  <si>
    <t>Plan za 2026.</t>
  </si>
  <si>
    <t>Povećanje/smanjenje</t>
  </si>
  <si>
    <t>Novi plan 2026.</t>
  </si>
  <si>
    <t>Oovećanje/smanjenje</t>
  </si>
  <si>
    <t>Plan 2026</t>
  </si>
  <si>
    <t>IZMJENE I DOPUNE PRORAČUNA JEDINICE LOKALNE I PODRUČNE (REGIONALNE) SAMOUPRAVE ZA 2026.  GODINU</t>
  </si>
  <si>
    <t>IZMJENE I DOPUNE PRORAČUNA JEDINICE LOKALNE I PODRUČNE (REGIONALNE) SAMOUPRAVE ZA 2026. GODINU</t>
  </si>
  <si>
    <t>IZMJENE I DOPUME PRORAČUNA JEDINICE LOKALNE I PODRUČNE (REGIONALNE) SAMOUPRAVE ZA 2026. GODINU</t>
  </si>
  <si>
    <t>Izvor financiranja 5.0.112</t>
  </si>
  <si>
    <t>Izvor financiranja 5.0.114</t>
  </si>
  <si>
    <t>Izvor financiranja 4.3.15</t>
  </si>
  <si>
    <t>Izvor financiranja 5.2.7</t>
  </si>
  <si>
    <t>Izvor financiranja 3.1.91</t>
  </si>
  <si>
    <t>Izvor financiranja 3.1.92</t>
  </si>
  <si>
    <t>Izvor financiranja 5.2.5</t>
  </si>
  <si>
    <t>Izvor financiranja 6.1.51</t>
  </si>
  <si>
    <t>Izvor financiranja 7.1.46</t>
  </si>
  <si>
    <t>Izvor financiranja 5.6.1</t>
  </si>
  <si>
    <t xml:space="preserve">  4.3 Prihodi za posebne namjene</t>
  </si>
  <si>
    <t xml:space="preserve">  5.0. Tekuće pomoći iz proračuna</t>
  </si>
  <si>
    <t xml:space="preserve">  5.2. Tekuće pomoći iz proračuna</t>
  </si>
  <si>
    <t xml:space="preserve">  5.6. Tekuće pomoći iz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</si>
</sst>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i/>
      <sz val="9"/>
      <color theme="1"/>
      <name val="Arial"/>
      <family val="2"/>
      <charset val="238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i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3" fontId="6" fillId="0" borderId="3" xfId="0" applyNumberFormat="1" applyFont="1" applyBorder="1" applyAlignment="1">
      <alignment horizontal="right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1" xfId="0" quotePrefix="1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quotePrefix="1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12" fillId="0" borderId="0" xfId="0" applyFont="1" applyAlignment="1">
      <alignment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Alignment="1">
      <alignment wrapText="1"/>
    </xf>
    <xf numFmtId="3" fontId="6" fillId="3" borderId="3" xfId="0" quotePrefix="1" applyNumberFormat="1" applyFont="1" applyFill="1" applyBorder="1" applyAlignment="1">
      <alignment horizontal="right"/>
    </xf>
    <xf numFmtId="0" fontId="7" fillId="2" borderId="3" xfId="0" quotePrefix="1" applyFont="1" applyFill="1" applyBorder="1" applyAlignment="1">
      <alignment horizontal="left" vertical="center" wrapText="1"/>
    </xf>
    <xf numFmtId="3" fontId="0" fillId="0" borderId="0" xfId="0" applyNumberFormat="1"/>
    <xf numFmtId="0" fontId="21" fillId="2" borderId="3" xfId="0" quotePrefix="1" applyFont="1" applyFill="1" applyBorder="1" applyAlignment="1">
      <alignment horizontal="left" vertical="center"/>
    </xf>
    <xf numFmtId="16" fontId="8" fillId="2" borderId="3" xfId="0" quotePrefix="1" applyNumberFormat="1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0" fillId="0" borderId="0" xfId="0"/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49" fontId="22" fillId="0" borderId="6" xfId="0" applyNumberFormat="1" applyFont="1" applyFill="1" applyBorder="1" applyAlignment="1" applyProtection="1">
      <alignment horizontal="left" vertical="center" wrapText="1"/>
      <protection locked="0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0" borderId="3" xfId="0" applyFont="1" applyBorder="1" applyAlignment="1">
      <alignment wrapText="1"/>
    </xf>
    <xf numFmtId="4" fontId="3" fillId="2" borderId="3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4" fontId="3" fillId="2" borderId="4" xfId="0" applyNumberFormat="1" applyFont="1" applyFill="1" applyBorder="1" applyAlignment="1">
      <alignment horizontal="right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3" xfId="0" applyNumberFormat="1" applyFont="1" applyFill="1" applyBorder="1" applyAlignment="1" applyProtection="1">
      <alignment horizontal="righ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0" fillId="0" borderId="0" xfId="0" applyBorder="1"/>
    <xf numFmtId="4" fontId="0" fillId="0" borderId="0" xfId="0" applyNumberFormat="1"/>
    <xf numFmtId="3" fontId="6" fillId="2" borderId="3" xfId="0" applyNumberFormat="1" applyFont="1" applyFill="1" applyBorder="1" applyAlignment="1">
      <alignment horizontal="right"/>
    </xf>
    <xf numFmtId="0" fontId="23" fillId="0" borderId="4" xfId="0" quotePrefix="1" applyFont="1" applyBorder="1" applyAlignment="1" applyProtection="1">
      <alignment horizontal="left" vertical="center" wrapText="1" readingOrder="1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24" fillId="0" borderId="4" xfId="0" applyFont="1" applyBorder="1" applyAlignment="1" applyProtection="1">
      <alignment horizontal="left" vertical="center"/>
      <protection locked="0"/>
    </xf>
    <xf numFmtId="0" fontId="9" fillId="0" borderId="1" xfId="0" quotePrefix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vertical="center" wrapText="1"/>
    </xf>
    <xf numFmtId="0" fontId="12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>
      <selection activeCell="G14" sqref="G14"/>
    </sheetView>
  </sheetViews>
  <sheetFormatPr defaultRowHeight="15" x14ac:dyDescent="0.25"/>
  <cols>
    <col min="5" max="5" width="25.28515625" customWidth="1"/>
    <col min="6" max="6" width="27.85546875" customWidth="1"/>
    <col min="7" max="7" width="27.5703125" customWidth="1"/>
    <col min="8" max="8" width="27.140625" customWidth="1"/>
  </cols>
  <sheetData>
    <row r="1" spans="1:8" ht="42" customHeight="1" x14ac:dyDescent="0.25">
      <c r="A1" s="115" t="s">
        <v>145</v>
      </c>
      <c r="B1" s="115"/>
      <c r="C1" s="115"/>
      <c r="D1" s="115"/>
      <c r="E1" s="115"/>
      <c r="F1" s="115"/>
      <c r="G1" s="115"/>
      <c r="H1" s="115"/>
    </row>
    <row r="2" spans="1:8" ht="18" customHeight="1" x14ac:dyDescent="0.25">
      <c r="A2" s="19"/>
      <c r="B2" s="19"/>
      <c r="C2" s="19"/>
      <c r="D2" s="19"/>
      <c r="E2" s="19"/>
      <c r="F2" s="19"/>
      <c r="G2" s="19"/>
      <c r="H2" s="19"/>
    </row>
    <row r="3" spans="1:8" ht="15.75" x14ac:dyDescent="0.25">
      <c r="A3" s="115" t="s">
        <v>19</v>
      </c>
      <c r="B3" s="115"/>
      <c r="C3" s="115"/>
      <c r="D3" s="115"/>
      <c r="E3" s="115"/>
      <c r="F3" s="115"/>
      <c r="G3" s="116"/>
      <c r="H3" s="116"/>
    </row>
    <row r="4" spans="1:8" ht="18" x14ac:dyDescent="0.25">
      <c r="A4" s="19"/>
      <c r="B4" s="19"/>
      <c r="C4" s="19"/>
      <c r="D4" s="19"/>
      <c r="E4" s="19"/>
      <c r="F4" s="19"/>
      <c r="G4" s="5"/>
      <c r="H4" s="5"/>
    </row>
    <row r="5" spans="1:8" ht="18" customHeight="1" x14ac:dyDescent="0.25">
      <c r="A5" s="115" t="s">
        <v>26</v>
      </c>
      <c r="B5" s="117"/>
      <c r="C5" s="117"/>
      <c r="D5" s="117"/>
      <c r="E5" s="117"/>
      <c r="F5" s="117"/>
      <c r="G5" s="117"/>
      <c r="H5" s="117"/>
    </row>
    <row r="6" spans="1:8" ht="18" x14ac:dyDescent="0.25">
      <c r="A6" s="1"/>
      <c r="B6" s="2"/>
      <c r="C6" s="2"/>
      <c r="D6" s="2"/>
      <c r="E6" s="6"/>
      <c r="F6" s="7"/>
      <c r="G6" s="7"/>
      <c r="H6" s="32" t="s">
        <v>30</v>
      </c>
    </row>
    <row r="7" spans="1:8" x14ac:dyDescent="0.25">
      <c r="A7" s="24"/>
      <c r="B7" s="25"/>
      <c r="C7" s="25"/>
      <c r="D7" s="26"/>
      <c r="E7" s="27"/>
      <c r="F7" s="3" t="s">
        <v>139</v>
      </c>
      <c r="G7" s="3" t="s">
        <v>140</v>
      </c>
      <c r="H7" s="3" t="s">
        <v>141</v>
      </c>
    </row>
    <row r="8" spans="1:8" x14ac:dyDescent="0.25">
      <c r="A8" s="118" t="s">
        <v>0</v>
      </c>
      <c r="B8" s="119"/>
      <c r="C8" s="119"/>
      <c r="D8" s="119"/>
      <c r="E8" s="120"/>
      <c r="F8" s="29">
        <f t="shared" ref="F8:H8" si="0">F9+F10</f>
        <v>2101347</v>
      </c>
      <c r="G8" s="29">
        <f t="shared" si="0"/>
        <v>75500</v>
      </c>
      <c r="H8" s="29">
        <f t="shared" si="0"/>
        <v>2176847</v>
      </c>
    </row>
    <row r="9" spans="1:8" x14ac:dyDescent="0.25">
      <c r="A9" s="121" t="s">
        <v>45</v>
      </c>
      <c r="B9" s="122"/>
      <c r="C9" s="122"/>
      <c r="D9" s="122"/>
      <c r="E9" s="114"/>
      <c r="F9" s="30">
        <v>2101347</v>
      </c>
      <c r="G9" s="30">
        <v>75500</v>
      </c>
      <c r="H9" s="30">
        <v>2176847</v>
      </c>
    </row>
    <row r="10" spans="1:8" x14ac:dyDescent="0.25">
      <c r="A10" s="113" t="s">
        <v>46</v>
      </c>
      <c r="B10" s="114"/>
      <c r="C10" s="114"/>
      <c r="D10" s="114"/>
      <c r="E10" s="114"/>
      <c r="F10" s="30"/>
      <c r="G10" s="30"/>
      <c r="H10" s="30"/>
    </row>
    <row r="11" spans="1:8" x14ac:dyDescent="0.25">
      <c r="A11" s="33" t="s">
        <v>1</v>
      </c>
      <c r="B11" s="55"/>
      <c r="C11" s="55"/>
      <c r="D11" s="55"/>
      <c r="E11" s="55"/>
      <c r="F11" s="29">
        <f t="shared" ref="F11:H11" si="1">F12+F13</f>
        <v>2103347</v>
      </c>
      <c r="G11" s="29">
        <f t="shared" si="1"/>
        <v>79849</v>
      </c>
      <c r="H11" s="29">
        <f t="shared" si="1"/>
        <v>2183196</v>
      </c>
    </row>
    <row r="12" spans="1:8" x14ac:dyDescent="0.25">
      <c r="A12" s="125" t="s">
        <v>47</v>
      </c>
      <c r="B12" s="122"/>
      <c r="C12" s="122"/>
      <c r="D12" s="122"/>
      <c r="E12" s="122"/>
      <c r="F12" s="30">
        <v>2077221</v>
      </c>
      <c r="G12" s="30">
        <v>85909</v>
      </c>
      <c r="H12" s="30">
        <v>2163130</v>
      </c>
    </row>
    <row r="13" spans="1:8" x14ac:dyDescent="0.25">
      <c r="A13" s="126" t="s">
        <v>48</v>
      </c>
      <c r="B13" s="114"/>
      <c r="C13" s="114"/>
      <c r="D13" s="114"/>
      <c r="E13" s="114"/>
      <c r="F13" s="23">
        <v>26126</v>
      </c>
      <c r="G13" s="23">
        <v>-6060</v>
      </c>
      <c r="H13" s="23">
        <v>20066</v>
      </c>
    </row>
    <row r="14" spans="1:8" x14ac:dyDescent="0.25">
      <c r="A14" s="127" t="s">
        <v>55</v>
      </c>
      <c r="B14" s="119"/>
      <c r="C14" s="119"/>
      <c r="D14" s="119"/>
      <c r="E14" s="119"/>
      <c r="F14" s="29">
        <f t="shared" ref="F14:H14" si="2">F8-F11</f>
        <v>-2000</v>
      </c>
      <c r="G14" s="29">
        <f t="shared" si="2"/>
        <v>-4349</v>
      </c>
      <c r="H14" s="29">
        <f t="shared" si="2"/>
        <v>-6349</v>
      </c>
    </row>
    <row r="15" spans="1:8" ht="18" x14ac:dyDescent="0.25">
      <c r="A15" s="19"/>
      <c r="B15" s="21"/>
      <c r="C15" s="21"/>
      <c r="D15" s="21"/>
      <c r="E15" s="21"/>
      <c r="F15" s="22"/>
      <c r="G15" s="22"/>
      <c r="H15" s="22"/>
    </row>
    <row r="16" spans="1:8" ht="18" customHeight="1" x14ac:dyDescent="0.25">
      <c r="A16" s="115" t="s">
        <v>25</v>
      </c>
      <c r="B16" s="117"/>
      <c r="C16" s="117"/>
      <c r="D16" s="117"/>
      <c r="E16" s="117"/>
      <c r="F16" s="117"/>
      <c r="G16" s="117"/>
      <c r="H16" s="117"/>
    </row>
    <row r="17" spans="1:8" ht="18" x14ac:dyDescent="0.25">
      <c r="A17" s="19"/>
      <c r="B17" s="21"/>
      <c r="C17" s="21"/>
      <c r="D17" s="21"/>
      <c r="E17" s="21"/>
      <c r="F17" s="22"/>
      <c r="G17" s="22"/>
      <c r="H17" s="22"/>
    </row>
    <row r="18" spans="1:8" x14ac:dyDescent="0.25">
      <c r="A18" s="24"/>
      <c r="B18" s="25"/>
      <c r="C18" s="25"/>
      <c r="D18" s="26"/>
      <c r="E18" s="27"/>
      <c r="F18" s="3" t="s">
        <v>139</v>
      </c>
      <c r="G18" s="3" t="s">
        <v>140</v>
      </c>
      <c r="H18" s="3" t="s">
        <v>141</v>
      </c>
    </row>
    <row r="19" spans="1:8" x14ac:dyDescent="0.25">
      <c r="A19" s="126" t="s">
        <v>49</v>
      </c>
      <c r="B19" s="114"/>
      <c r="C19" s="114"/>
      <c r="D19" s="114"/>
      <c r="E19" s="114"/>
      <c r="F19" s="23"/>
      <c r="G19" s="23"/>
      <c r="H19" s="31"/>
    </row>
    <row r="20" spans="1:8" x14ac:dyDescent="0.25">
      <c r="A20" s="126" t="s">
        <v>50</v>
      </c>
      <c r="B20" s="114"/>
      <c r="C20" s="114"/>
      <c r="D20" s="114"/>
      <c r="E20" s="114"/>
      <c r="F20" s="23"/>
      <c r="G20" s="23"/>
      <c r="H20" s="31"/>
    </row>
    <row r="21" spans="1:8" x14ac:dyDescent="0.25">
      <c r="A21" s="127" t="s">
        <v>2</v>
      </c>
      <c r="B21" s="119"/>
      <c r="C21" s="119"/>
      <c r="D21" s="119"/>
      <c r="E21" s="119"/>
      <c r="F21" s="29">
        <f t="shared" ref="F21:H21" si="3">F19-F20</f>
        <v>0</v>
      </c>
      <c r="G21" s="29">
        <f t="shared" si="3"/>
        <v>0</v>
      </c>
      <c r="H21" s="29">
        <f t="shared" si="3"/>
        <v>0</v>
      </c>
    </row>
    <row r="22" spans="1:8" x14ac:dyDescent="0.25">
      <c r="A22" s="127" t="s">
        <v>56</v>
      </c>
      <c r="B22" s="119"/>
      <c r="C22" s="119"/>
      <c r="D22" s="119"/>
      <c r="E22" s="119"/>
      <c r="F22" s="29">
        <f t="shared" ref="F22:H22" si="4">F14+F21</f>
        <v>-2000</v>
      </c>
      <c r="G22" s="29">
        <f t="shared" si="4"/>
        <v>-4349</v>
      </c>
      <c r="H22" s="29">
        <f t="shared" si="4"/>
        <v>-6349</v>
      </c>
    </row>
    <row r="23" spans="1:8" ht="18" x14ac:dyDescent="0.25">
      <c r="A23" s="20"/>
      <c r="B23" s="21"/>
      <c r="C23" s="21"/>
      <c r="D23" s="21"/>
      <c r="E23" s="21"/>
      <c r="F23" s="22"/>
      <c r="G23" s="22"/>
      <c r="H23" s="22"/>
    </row>
    <row r="24" spans="1:8" ht="18" customHeight="1" x14ac:dyDescent="0.25">
      <c r="A24" s="115" t="s">
        <v>54</v>
      </c>
      <c r="B24" s="117"/>
      <c r="C24" s="117"/>
      <c r="D24" s="117"/>
      <c r="E24" s="117"/>
      <c r="F24" s="117"/>
      <c r="G24" s="117"/>
      <c r="H24" s="117"/>
    </row>
    <row r="25" spans="1:8" ht="18" customHeight="1" x14ac:dyDescent="0.25">
      <c r="A25" s="54"/>
      <c r="B25" s="56"/>
      <c r="C25" s="56"/>
      <c r="D25" s="56"/>
      <c r="E25" s="56"/>
      <c r="F25" s="56"/>
      <c r="G25" s="56"/>
      <c r="H25" s="56"/>
    </row>
    <row r="26" spans="1:8" x14ac:dyDescent="0.25">
      <c r="A26" s="24"/>
      <c r="B26" s="25"/>
      <c r="C26" s="25"/>
      <c r="D26" s="26"/>
      <c r="E26" s="27"/>
      <c r="F26" s="3" t="s">
        <v>139</v>
      </c>
      <c r="G26" s="3" t="s">
        <v>140</v>
      </c>
      <c r="H26" s="3" t="s">
        <v>141</v>
      </c>
    </row>
    <row r="27" spans="1:8" ht="15" customHeight="1" x14ac:dyDescent="0.25">
      <c r="A27" s="128" t="s">
        <v>59</v>
      </c>
      <c r="B27" s="129"/>
      <c r="C27" s="129"/>
      <c r="D27" s="129"/>
      <c r="E27" s="130"/>
      <c r="F27" s="49">
        <v>0</v>
      </c>
      <c r="G27" s="49">
        <v>0</v>
      </c>
      <c r="H27" s="50">
        <v>0</v>
      </c>
    </row>
    <row r="28" spans="1:8" ht="15" customHeight="1" x14ac:dyDescent="0.25">
      <c r="A28" s="127" t="s">
        <v>58</v>
      </c>
      <c r="B28" s="119"/>
      <c r="C28" s="119"/>
      <c r="D28" s="119"/>
      <c r="E28" s="119"/>
      <c r="F28" s="51">
        <f t="shared" ref="F28:H28" si="5">F22+F27</f>
        <v>-2000</v>
      </c>
      <c r="G28" s="51">
        <f t="shared" si="5"/>
        <v>-4349</v>
      </c>
      <c r="H28" s="52">
        <f t="shared" si="5"/>
        <v>-6349</v>
      </c>
    </row>
    <row r="29" spans="1:8" ht="45" customHeight="1" x14ac:dyDescent="0.25">
      <c r="A29" s="118" t="s">
        <v>57</v>
      </c>
      <c r="B29" s="123"/>
      <c r="C29" s="123"/>
      <c r="D29" s="123"/>
      <c r="E29" s="124"/>
      <c r="F29" s="51">
        <f t="shared" ref="F29:H29" si="6">F14+F21+F27-F28</f>
        <v>0</v>
      </c>
      <c r="G29" s="51">
        <f t="shared" si="6"/>
        <v>0</v>
      </c>
      <c r="H29" s="52">
        <f t="shared" si="6"/>
        <v>0</v>
      </c>
    </row>
    <row r="30" spans="1:8" ht="18" customHeight="1" x14ac:dyDescent="0.25">
      <c r="A30" s="57"/>
      <c r="B30" s="58"/>
      <c r="C30" s="58"/>
      <c r="D30" s="58"/>
      <c r="E30" s="58"/>
      <c r="F30" s="58"/>
      <c r="G30" s="58"/>
      <c r="H30" s="58"/>
    </row>
    <row r="31" spans="1:8" ht="18" customHeight="1" x14ac:dyDescent="0.25">
      <c r="A31" s="131" t="s">
        <v>53</v>
      </c>
      <c r="B31" s="131"/>
      <c r="C31" s="131"/>
      <c r="D31" s="131"/>
      <c r="E31" s="131"/>
      <c r="F31" s="131"/>
      <c r="G31" s="131"/>
      <c r="H31" s="131"/>
    </row>
    <row r="32" spans="1:8" ht="18" x14ac:dyDescent="0.25">
      <c r="A32" s="53"/>
      <c r="B32" s="43"/>
      <c r="C32" s="43"/>
      <c r="D32" s="43"/>
      <c r="E32" s="43"/>
      <c r="F32" s="44"/>
      <c r="G32" s="44"/>
      <c r="H32" s="44"/>
    </row>
    <row r="33" spans="1:8" x14ac:dyDescent="0.25">
      <c r="A33" s="45"/>
      <c r="B33" s="46"/>
      <c r="C33" s="46"/>
      <c r="D33" s="47"/>
      <c r="E33" s="48"/>
      <c r="F33" s="3" t="s">
        <v>139</v>
      </c>
      <c r="G33" s="3" t="s">
        <v>140</v>
      </c>
      <c r="H33" s="3" t="s">
        <v>141</v>
      </c>
    </row>
    <row r="34" spans="1:8" x14ac:dyDescent="0.25">
      <c r="A34" s="128" t="s">
        <v>59</v>
      </c>
      <c r="B34" s="129"/>
      <c r="C34" s="129"/>
      <c r="D34" s="129"/>
      <c r="E34" s="130"/>
      <c r="F34" s="49">
        <f>E37</f>
        <v>0</v>
      </c>
      <c r="G34" s="49">
        <f>F37</f>
        <v>0</v>
      </c>
      <c r="H34" s="50">
        <f>G37</f>
        <v>0</v>
      </c>
    </row>
    <row r="35" spans="1:8" ht="28.5" customHeight="1" x14ac:dyDescent="0.25">
      <c r="A35" s="128" t="s">
        <v>61</v>
      </c>
      <c r="B35" s="129"/>
      <c r="C35" s="129"/>
      <c r="D35" s="129"/>
      <c r="E35" s="130"/>
      <c r="F35" s="49">
        <v>0</v>
      </c>
      <c r="G35" s="49">
        <v>0</v>
      </c>
      <c r="H35" s="50">
        <v>0</v>
      </c>
    </row>
    <row r="36" spans="1:8" x14ac:dyDescent="0.25">
      <c r="A36" s="128" t="s">
        <v>60</v>
      </c>
      <c r="B36" s="134"/>
      <c r="C36" s="134"/>
      <c r="D36" s="134"/>
      <c r="E36" s="135"/>
      <c r="F36" s="49">
        <v>0</v>
      </c>
      <c r="G36" s="49">
        <v>0</v>
      </c>
      <c r="H36" s="50">
        <v>0</v>
      </c>
    </row>
    <row r="37" spans="1:8" ht="15" customHeight="1" x14ac:dyDescent="0.25">
      <c r="A37" s="127" t="s">
        <v>58</v>
      </c>
      <c r="B37" s="119"/>
      <c r="C37" s="119"/>
      <c r="D37" s="119"/>
      <c r="E37" s="119"/>
      <c r="F37" s="28">
        <v>0</v>
      </c>
      <c r="G37" s="28">
        <f t="shared" ref="G37:H37" si="7">G34-G35+G36</f>
        <v>0</v>
      </c>
      <c r="H37" s="59">
        <f t="shared" si="7"/>
        <v>0</v>
      </c>
    </row>
    <row r="38" spans="1:8" ht="17.25" customHeight="1" x14ac:dyDescent="0.25"/>
    <row r="39" spans="1:8" x14ac:dyDescent="0.25">
      <c r="A39" s="132" t="s">
        <v>52</v>
      </c>
      <c r="B39" s="133"/>
      <c r="C39" s="133"/>
      <c r="D39" s="133"/>
      <c r="E39" s="133"/>
      <c r="F39" s="133"/>
      <c r="G39" s="133"/>
      <c r="H39" s="133"/>
    </row>
    <row r="40" spans="1:8" ht="9" customHeight="1" x14ac:dyDescent="0.25"/>
  </sheetData>
  <mergeCells count="24">
    <mergeCell ref="A31:H31"/>
    <mergeCell ref="A34:E34"/>
    <mergeCell ref="A35:E35"/>
    <mergeCell ref="A37:E37"/>
    <mergeCell ref="A39:H39"/>
    <mergeCell ref="A36:E36"/>
    <mergeCell ref="A29:E29"/>
    <mergeCell ref="A12:E12"/>
    <mergeCell ref="A13:E13"/>
    <mergeCell ref="A14:E14"/>
    <mergeCell ref="A16:H16"/>
    <mergeCell ref="A19:E19"/>
    <mergeCell ref="A20:E20"/>
    <mergeCell ref="A21:E21"/>
    <mergeCell ref="A22:E22"/>
    <mergeCell ref="A24:H24"/>
    <mergeCell ref="A27:E27"/>
    <mergeCell ref="A28:E28"/>
    <mergeCell ref="A10:E10"/>
    <mergeCell ref="A1:H1"/>
    <mergeCell ref="A3:H3"/>
    <mergeCell ref="A5:H5"/>
    <mergeCell ref="A8:E8"/>
    <mergeCell ref="A9:E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10" workbookViewId="0">
      <selection activeCell="E34" sqref="E3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8" ht="42" customHeight="1" x14ac:dyDescent="0.25">
      <c r="A1" s="115" t="s">
        <v>145</v>
      </c>
      <c r="B1" s="115"/>
      <c r="C1" s="115"/>
      <c r="D1" s="115"/>
      <c r="E1" s="115"/>
      <c r="F1" s="115"/>
      <c r="G1" s="115"/>
      <c r="H1" s="115"/>
    </row>
    <row r="2" spans="1:8" ht="18" customHeight="1" x14ac:dyDescent="0.25">
      <c r="A2" s="4"/>
      <c r="B2" s="4"/>
      <c r="C2" s="4"/>
      <c r="D2" s="4"/>
      <c r="E2" s="4"/>
      <c r="F2" s="4"/>
    </row>
    <row r="3" spans="1:8" ht="15.75" x14ac:dyDescent="0.25">
      <c r="A3" s="115" t="s">
        <v>19</v>
      </c>
      <c r="B3" s="115"/>
      <c r="C3" s="115"/>
      <c r="D3" s="115"/>
      <c r="E3" s="116"/>
      <c r="F3" s="116"/>
    </row>
    <row r="4" spans="1:8" ht="18" x14ac:dyDescent="0.25">
      <c r="A4" s="4"/>
      <c r="B4" s="4"/>
      <c r="C4" s="4"/>
      <c r="D4" s="4"/>
      <c r="E4" s="5"/>
      <c r="F4" s="5"/>
    </row>
    <row r="5" spans="1:8" ht="18" customHeight="1" x14ac:dyDescent="0.25">
      <c r="A5" s="115" t="s">
        <v>4</v>
      </c>
      <c r="B5" s="117"/>
      <c r="C5" s="117"/>
      <c r="D5" s="117"/>
      <c r="E5" s="117"/>
      <c r="F5" s="117"/>
    </row>
    <row r="6" spans="1:8" ht="18" x14ac:dyDescent="0.25">
      <c r="A6" s="4"/>
      <c r="B6" s="4"/>
      <c r="C6" s="4"/>
      <c r="D6" s="4"/>
      <c r="E6" s="5"/>
      <c r="F6" s="5"/>
    </row>
    <row r="7" spans="1:8" ht="15.75" x14ac:dyDescent="0.25">
      <c r="A7" s="115" t="s">
        <v>31</v>
      </c>
      <c r="B7" s="136"/>
      <c r="C7" s="136"/>
      <c r="D7" s="136"/>
      <c r="E7" s="136"/>
      <c r="F7" s="136"/>
    </row>
    <row r="8" spans="1:8" ht="18" x14ac:dyDescent="0.25">
      <c r="A8" s="4"/>
      <c r="B8" s="4"/>
      <c r="C8" s="4"/>
      <c r="D8" s="4"/>
      <c r="E8" s="5"/>
      <c r="F8" s="5"/>
    </row>
    <row r="9" spans="1:8" x14ac:dyDescent="0.25">
      <c r="A9" s="18" t="s">
        <v>5</v>
      </c>
      <c r="B9" s="17" t="s">
        <v>6</v>
      </c>
      <c r="C9" s="17" t="s">
        <v>3</v>
      </c>
      <c r="D9" s="18" t="s">
        <v>139</v>
      </c>
      <c r="E9" s="18" t="s">
        <v>140</v>
      </c>
      <c r="F9" s="18" t="s">
        <v>141</v>
      </c>
    </row>
    <row r="10" spans="1:8" x14ac:dyDescent="0.25">
      <c r="A10" s="37"/>
      <c r="B10" s="38"/>
      <c r="C10" s="39" t="s">
        <v>0</v>
      </c>
      <c r="D10" s="95">
        <f t="shared" ref="D10:F10" si="0">SUM(D11,D16)</f>
        <v>2103347</v>
      </c>
      <c r="E10" s="95">
        <f t="shared" si="0"/>
        <v>79849</v>
      </c>
      <c r="F10" s="95">
        <f t="shared" si="0"/>
        <v>2183196</v>
      </c>
    </row>
    <row r="11" spans="1:8" ht="15.75" customHeight="1" x14ac:dyDescent="0.25">
      <c r="A11" s="10">
        <v>6</v>
      </c>
      <c r="B11" s="10"/>
      <c r="C11" s="10" t="s">
        <v>7</v>
      </c>
      <c r="D11" s="94">
        <f t="shared" ref="D11:F11" si="1">SUM(D12:D15)</f>
        <v>2103347</v>
      </c>
      <c r="E11" s="94">
        <f t="shared" si="1"/>
        <v>79849</v>
      </c>
      <c r="F11" s="94">
        <f t="shared" si="1"/>
        <v>2183196</v>
      </c>
      <c r="G11" s="61"/>
    </row>
    <row r="12" spans="1:8" ht="38.25" x14ac:dyDescent="0.25">
      <c r="A12" s="10"/>
      <c r="B12" s="15">
        <v>63</v>
      </c>
      <c r="C12" s="15" t="s">
        <v>62</v>
      </c>
      <c r="D12" s="8">
        <v>1486660</v>
      </c>
      <c r="E12" s="67">
        <v>112049</v>
      </c>
      <c r="F12" s="67">
        <v>1598709</v>
      </c>
      <c r="G12" s="61"/>
      <c r="H12" s="61"/>
    </row>
    <row r="13" spans="1:8" ht="51" x14ac:dyDescent="0.25">
      <c r="A13" s="10"/>
      <c r="B13" s="15">
        <v>65</v>
      </c>
      <c r="C13" s="15" t="s">
        <v>63</v>
      </c>
      <c r="D13" s="8">
        <v>42100</v>
      </c>
      <c r="E13" s="67">
        <v>2000</v>
      </c>
      <c r="F13" s="67">
        <v>44100</v>
      </c>
      <c r="G13" s="61"/>
      <c r="H13" s="61"/>
    </row>
    <row r="14" spans="1:8" ht="38.25" customHeight="1" x14ac:dyDescent="0.25">
      <c r="A14" s="10"/>
      <c r="B14" s="15">
        <v>66</v>
      </c>
      <c r="C14" s="15" t="s">
        <v>64</v>
      </c>
      <c r="D14" s="8">
        <v>2189</v>
      </c>
      <c r="E14" s="67">
        <v>4300</v>
      </c>
      <c r="F14" s="67">
        <v>6489</v>
      </c>
      <c r="G14" s="61"/>
    </row>
    <row r="15" spans="1:8" ht="38.25" x14ac:dyDescent="0.25">
      <c r="A15" s="11"/>
      <c r="B15" s="11">
        <v>67</v>
      </c>
      <c r="C15" s="60" t="s">
        <v>65</v>
      </c>
      <c r="D15" s="8">
        <v>572398</v>
      </c>
      <c r="E15" s="67">
        <v>-38500</v>
      </c>
      <c r="F15" s="67">
        <v>533898</v>
      </c>
      <c r="G15" s="61"/>
    </row>
    <row r="16" spans="1:8" ht="25.5" x14ac:dyDescent="0.25">
      <c r="A16" s="13">
        <v>7</v>
      </c>
      <c r="B16" s="14"/>
      <c r="C16" s="34" t="s">
        <v>8</v>
      </c>
      <c r="D16" s="8"/>
      <c r="E16" s="8"/>
      <c r="F16" s="8"/>
    </row>
    <row r="17" spans="1:8" s="65" customFormat="1" ht="38.25" x14ac:dyDescent="0.25">
      <c r="A17" s="13"/>
      <c r="B17" s="15">
        <v>71</v>
      </c>
      <c r="C17" s="35" t="s">
        <v>9</v>
      </c>
      <c r="D17" s="67"/>
      <c r="E17" s="67"/>
      <c r="F17" s="67"/>
    </row>
    <row r="18" spans="1:8" ht="38.25" x14ac:dyDescent="0.25">
      <c r="A18" s="15"/>
      <c r="B18" s="15">
        <v>72</v>
      </c>
      <c r="C18" s="35" t="s">
        <v>131</v>
      </c>
      <c r="D18" s="8"/>
      <c r="E18" s="8"/>
      <c r="F18" s="9"/>
    </row>
    <row r="21" spans="1:8" ht="15.75" x14ac:dyDescent="0.25">
      <c r="A21" s="115" t="s">
        <v>32</v>
      </c>
      <c r="B21" s="136"/>
      <c r="C21" s="136"/>
      <c r="D21" s="136"/>
      <c r="E21" s="136"/>
      <c r="F21" s="136"/>
    </row>
    <row r="22" spans="1:8" ht="18" x14ac:dyDescent="0.25">
      <c r="A22" s="4"/>
      <c r="B22" s="4"/>
      <c r="C22" s="4"/>
      <c r="D22" s="4"/>
      <c r="E22" s="5"/>
      <c r="F22" s="5"/>
    </row>
    <row r="23" spans="1:8" x14ac:dyDescent="0.25">
      <c r="A23" s="18" t="s">
        <v>5</v>
      </c>
      <c r="B23" s="17" t="s">
        <v>6</v>
      </c>
      <c r="C23" s="17" t="s">
        <v>10</v>
      </c>
      <c r="D23" s="18" t="s">
        <v>139</v>
      </c>
      <c r="E23" s="18" t="s">
        <v>140</v>
      </c>
      <c r="F23" s="18" t="s">
        <v>141</v>
      </c>
    </row>
    <row r="24" spans="1:8" x14ac:dyDescent="0.25">
      <c r="A24" s="37"/>
      <c r="B24" s="38"/>
      <c r="C24" s="39" t="s">
        <v>1</v>
      </c>
      <c r="D24" s="96">
        <f t="shared" ref="D24" si="2">SUM(D25,D31)</f>
        <v>2103347</v>
      </c>
      <c r="E24" s="96">
        <f>SUM(E25,E31)</f>
        <v>79849</v>
      </c>
      <c r="F24" s="96">
        <f>SUM(F25,F31)</f>
        <v>2183196</v>
      </c>
    </row>
    <row r="25" spans="1:8" ht="15.75" customHeight="1" x14ac:dyDescent="0.25">
      <c r="A25" s="10">
        <v>3</v>
      </c>
      <c r="B25" s="10"/>
      <c r="C25" s="10" t="s">
        <v>11</v>
      </c>
      <c r="D25" s="66">
        <f t="shared" ref="D25:F25" si="3">SUM(D26:D30)</f>
        <v>2077221</v>
      </c>
      <c r="E25" s="66">
        <f>SUM(E26:E30)</f>
        <v>85909</v>
      </c>
      <c r="F25" s="66">
        <f t="shared" si="3"/>
        <v>2163130</v>
      </c>
    </row>
    <row r="26" spans="1:8" ht="15.75" customHeight="1" x14ac:dyDescent="0.25">
      <c r="A26" s="10"/>
      <c r="B26" s="15">
        <v>31</v>
      </c>
      <c r="C26" s="15" t="s">
        <v>12</v>
      </c>
      <c r="D26" s="8">
        <v>1838441</v>
      </c>
      <c r="E26" s="67">
        <v>59000</v>
      </c>
      <c r="F26" s="67">
        <v>1897441</v>
      </c>
    </row>
    <row r="27" spans="1:8" x14ac:dyDescent="0.25">
      <c r="A27" s="11"/>
      <c r="B27" s="15">
        <v>32</v>
      </c>
      <c r="C27" s="15" t="s">
        <v>22</v>
      </c>
      <c r="D27" s="8">
        <v>214287</v>
      </c>
      <c r="E27" s="67">
        <v>18349</v>
      </c>
      <c r="F27" s="67">
        <v>232636</v>
      </c>
      <c r="G27" s="61"/>
    </row>
    <row r="28" spans="1:8" x14ac:dyDescent="0.25">
      <c r="A28" s="11"/>
      <c r="B28" s="11">
        <v>34</v>
      </c>
      <c r="C28" s="11" t="s">
        <v>66</v>
      </c>
      <c r="D28" s="8">
        <v>0</v>
      </c>
      <c r="E28" s="67">
        <v>0</v>
      </c>
      <c r="F28" s="67">
        <v>0</v>
      </c>
      <c r="H28" s="61"/>
    </row>
    <row r="29" spans="1:8" ht="38.25" x14ac:dyDescent="0.25">
      <c r="A29" s="11"/>
      <c r="B29" s="11">
        <v>37</v>
      </c>
      <c r="C29" s="60" t="s">
        <v>67</v>
      </c>
      <c r="D29" s="8">
        <v>24133</v>
      </c>
      <c r="E29" s="67">
        <v>8560</v>
      </c>
      <c r="F29" s="67">
        <v>32693</v>
      </c>
      <c r="H29" s="61"/>
    </row>
    <row r="30" spans="1:8" s="65" customFormat="1" x14ac:dyDescent="0.25">
      <c r="A30" s="11"/>
      <c r="B30" s="11">
        <v>38</v>
      </c>
      <c r="C30" s="60" t="s">
        <v>135</v>
      </c>
      <c r="D30" s="66">
        <v>360</v>
      </c>
      <c r="E30" s="66">
        <v>0</v>
      </c>
      <c r="F30" s="66">
        <v>360</v>
      </c>
      <c r="H30" s="61"/>
    </row>
    <row r="31" spans="1:8" ht="25.5" x14ac:dyDescent="0.25">
      <c r="A31" s="13">
        <v>4</v>
      </c>
      <c r="B31" s="14"/>
      <c r="C31" s="34" t="s">
        <v>13</v>
      </c>
      <c r="D31" s="66">
        <f t="shared" ref="D31:F31" si="4">SUM(D32:D34)</f>
        <v>26126</v>
      </c>
      <c r="E31" s="66">
        <f>SUM(E32:E34)</f>
        <v>-6060</v>
      </c>
      <c r="F31" s="66">
        <f t="shared" si="4"/>
        <v>20066</v>
      </c>
    </row>
    <row r="32" spans="1:8" ht="38.25" x14ac:dyDescent="0.25">
      <c r="A32" s="15"/>
      <c r="B32" s="15">
        <v>41</v>
      </c>
      <c r="C32" s="35" t="s">
        <v>14</v>
      </c>
      <c r="D32" s="8"/>
      <c r="E32" s="67"/>
      <c r="F32" s="9"/>
    </row>
    <row r="33" spans="1:6" s="65" customFormat="1" ht="25.5" x14ac:dyDescent="0.25">
      <c r="A33" s="15"/>
      <c r="B33" s="11">
        <v>42</v>
      </c>
      <c r="C33" s="60" t="s">
        <v>13</v>
      </c>
      <c r="D33" s="67">
        <v>26126</v>
      </c>
      <c r="E33" s="67">
        <v>-6060</v>
      </c>
      <c r="F33" s="67">
        <v>20066</v>
      </c>
    </row>
    <row r="34" spans="1:6" ht="25.5" x14ac:dyDescent="0.25">
      <c r="A34" s="11"/>
      <c r="B34" s="11">
        <v>45</v>
      </c>
      <c r="C34" s="60" t="s">
        <v>132</v>
      </c>
      <c r="D34" s="8"/>
      <c r="E34" s="67"/>
      <c r="F34" s="67"/>
    </row>
    <row r="37" spans="1:6" x14ac:dyDescent="0.25">
      <c r="D37" s="61"/>
    </row>
  </sheetData>
  <mergeCells count="5">
    <mergeCell ref="A7:F7"/>
    <mergeCell ref="A21:F21"/>
    <mergeCell ref="A3:F3"/>
    <mergeCell ref="A5:F5"/>
    <mergeCell ref="A1:H1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opLeftCell="A2" workbookViewId="0">
      <selection activeCell="C19" sqref="C19"/>
    </sheetView>
  </sheetViews>
  <sheetFormatPr defaultRowHeight="15" x14ac:dyDescent="0.25"/>
  <cols>
    <col min="1" max="1" width="27.5703125" customWidth="1"/>
    <col min="2" max="4" width="25.28515625" customWidth="1"/>
    <col min="6" max="6" width="25.42578125" customWidth="1"/>
  </cols>
  <sheetData>
    <row r="1" spans="1:8" ht="42" customHeight="1" x14ac:dyDescent="0.25">
      <c r="A1" s="115" t="s">
        <v>144</v>
      </c>
      <c r="B1" s="115"/>
      <c r="C1" s="115"/>
      <c r="D1" s="115"/>
      <c r="E1" s="115"/>
      <c r="F1" s="115"/>
      <c r="G1" s="115"/>
      <c r="H1" s="115"/>
    </row>
    <row r="2" spans="1:8" ht="18" customHeight="1" x14ac:dyDescent="0.25">
      <c r="A2" s="19"/>
      <c r="B2" s="19"/>
      <c r="C2" s="19"/>
      <c r="D2" s="19"/>
    </row>
    <row r="3" spans="1:8" ht="15.75" customHeight="1" x14ac:dyDescent="0.25">
      <c r="A3" s="115" t="s">
        <v>19</v>
      </c>
      <c r="B3" s="115"/>
      <c r="C3" s="115"/>
      <c r="D3" s="115"/>
    </row>
    <row r="4" spans="1:8" ht="18" x14ac:dyDescent="0.25">
      <c r="A4" s="19"/>
      <c r="B4" s="19"/>
      <c r="C4" s="5"/>
      <c r="D4" s="5"/>
    </row>
    <row r="5" spans="1:8" ht="18" customHeight="1" x14ac:dyDescent="0.25">
      <c r="A5" s="115" t="s">
        <v>4</v>
      </c>
      <c r="B5" s="115"/>
      <c r="C5" s="115"/>
      <c r="D5" s="115"/>
    </row>
    <row r="6" spans="1:8" ht="18" x14ac:dyDescent="0.25">
      <c r="A6" s="19"/>
      <c r="B6" s="19"/>
      <c r="C6" s="5"/>
      <c r="D6" s="5"/>
    </row>
    <row r="7" spans="1:8" ht="15.75" customHeight="1" x14ac:dyDescent="0.25">
      <c r="A7" s="115" t="s">
        <v>33</v>
      </c>
      <c r="B7" s="115"/>
      <c r="C7" s="115"/>
      <c r="D7" s="115"/>
    </row>
    <row r="8" spans="1:8" ht="18" x14ac:dyDescent="0.25">
      <c r="A8" s="19"/>
      <c r="B8" s="19"/>
      <c r="C8" s="5"/>
      <c r="D8" s="5"/>
    </row>
    <row r="9" spans="1:8" ht="25.5" x14ac:dyDescent="0.25">
      <c r="A9" s="18" t="s">
        <v>35</v>
      </c>
      <c r="B9" s="18" t="s">
        <v>137</v>
      </c>
      <c r="C9" s="18" t="s">
        <v>129</v>
      </c>
      <c r="D9" s="18" t="s">
        <v>138</v>
      </c>
    </row>
    <row r="10" spans="1:8" x14ac:dyDescent="0.25">
      <c r="A10" s="40" t="s">
        <v>0</v>
      </c>
      <c r="B10" s="97">
        <f>SUM(B11,B13,B15,B17,B21,B23)</f>
        <v>2103347</v>
      </c>
      <c r="C10" s="97">
        <f t="shared" ref="C10:D10" si="0">SUM(C11,C13,C15,C17,C21,C23)</f>
        <v>79849</v>
      </c>
      <c r="D10" s="97">
        <f t="shared" si="0"/>
        <v>2183196.4299999997</v>
      </c>
    </row>
    <row r="11" spans="1:8" ht="15.75" customHeight="1" x14ac:dyDescent="0.25">
      <c r="A11" s="10" t="s">
        <v>36</v>
      </c>
      <c r="B11" s="67">
        <f t="shared" ref="B11:D11" si="1">SUM(B12)</f>
        <v>377540</v>
      </c>
      <c r="C11" s="67">
        <f t="shared" si="1"/>
        <v>-38500</v>
      </c>
      <c r="D11" s="67">
        <f t="shared" si="1"/>
        <v>339040</v>
      </c>
    </row>
    <row r="12" spans="1:8" ht="25.5" x14ac:dyDescent="0.25">
      <c r="A12" s="16" t="s">
        <v>71</v>
      </c>
      <c r="B12" s="8">
        <v>377540</v>
      </c>
      <c r="C12" s="67">
        <v>-38500</v>
      </c>
      <c r="D12" s="67">
        <v>339040</v>
      </c>
      <c r="F12" s="61"/>
    </row>
    <row r="13" spans="1:8" x14ac:dyDescent="0.25">
      <c r="A13" s="10" t="s">
        <v>38</v>
      </c>
      <c r="B13" s="67">
        <f t="shared" ref="B13:D13" si="2">SUM(B14)</f>
        <v>499</v>
      </c>
      <c r="C13" s="67">
        <f t="shared" si="2"/>
        <v>0</v>
      </c>
      <c r="D13" s="67">
        <f t="shared" si="2"/>
        <v>499</v>
      </c>
      <c r="F13" s="61"/>
    </row>
    <row r="14" spans="1:8" x14ac:dyDescent="0.25">
      <c r="A14" s="12" t="s">
        <v>69</v>
      </c>
      <c r="B14" s="8">
        <v>499</v>
      </c>
      <c r="C14" s="67">
        <v>0</v>
      </c>
      <c r="D14" s="67">
        <v>499</v>
      </c>
      <c r="F14" s="61"/>
    </row>
    <row r="15" spans="1:8" x14ac:dyDescent="0.25">
      <c r="A15" s="62" t="s">
        <v>68</v>
      </c>
      <c r="B15" s="67">
        <f t="shared" ref="B15:D15" si="3">SUM(B16)</f>
        <v>41000</v>
      </c>
      <c r="C15" s="67">
        <f t="shared" si="3"/>
        <v>2000</v>
      </c>
      <c r="D15" s="67">
        <f t="shared" si="3"/>
        <v>43000</v>
      </c>
    </row>
    <row r="16" spans="1:8" ht="25.5" x14ac:dyDescent="0.25">
      <c r="A16" s="16" t="s">
        <v>157</v>
      </c>
      <c r="B16" s="67">
        <v>41000</v>
      </c>
      <c r="C16" s="67">
        <v>2000</v>
      </c>
      <c r="D16" s="67">
        <v>43000</v>
      </c>
      <c r="F16" s="61"/>
    </row>
    <row r="17" spans="1:4" x14ac:dyDescent="0.25">
      <c r="A17" s="36" t="s">
        <v>72</v>
      </c>
      <c r="B17" s="8">
        <f>SUM(B18:B20)</f>
        <v>1681518</v>
      </c>
      <c r="C17" s="67">
        <f t="shared" ref="C17:D17" si="4">SUM(C18:C20)</f>
        <v>112049</v>
      </c>
      <c r="D17" s="67">
        <f t="shared" si="4"/>
        <v>1793567.43</v>
      </c>
    </row>
    <row r="18" spans="1:4" s="65" customFormat="1" ht="25.5" x14ac:dyDescent="0.25">
      <c r="A18" s="63" t="s">
        <v>158</v>
      </c>
      <c r="B18" s="67">
        <v>1536758</v>
      </c>
      <c r="C18" s="67">
        <v>112049</v>
      </c>
      <c r="D18" s="67">
        <v>1648807.43</v>
      </c>
    </row>
    <row r="19" spans="1:4" ht="25.5" x14ac:dyDescent="0.25">
      <c r="A19" s="63" t="s">
        <v>159</v>
      </c>
      <c r="B19" s="8">
        <v>13300</v>
      </c>
      <c r="C19" s="67"/>
      <c r="D19" s="67">
        <v>13300</v>
      </c>
    </row>
    <row r="20" spans="1:4" s="65" customFormat="1" ht="25.5" x14ac:dyDescent="0.25">
      <c r="A20" s="63" t="s">
        <v>160</v>
      </c>
      <c r="B20" s="67">
        <v>131460</v>
      </c>
      <c r="C20" s="67"/>
      <c r="D20" s="67">
        <v>131460</v>
      </c>
    </row>
    <row r="21" spans="1:4" x14ac:dyDescent="0.25">
      <c r="A21" s="36" t="s">
        <v>73</v>
      </c>
      <c r="B21" s="67">
        <f t="shared" ref="B21:D21" si="5">SUM(B22)</f>
        <v>1990</v>
      </c>
      <c r="C21" s="67">
        <f t="shared" si="5"/>
        <v>4300</v>
      </c>
      <c r="D21" s="67">
        <f t="shared" si="5"/>
        <v>6290</v>
      </c>
    </row>
    <row r="22" spans="1:4" x14ac:dyDescent="0.25">
      <c r="A22" s="12" t="s">
        <v>74</v>
      </c>
      <c r="B22" s="67">
        <v>1990</v>
      </c>
      <c r="C22" s="67">
        <v>4300</v>
      </c>
      <c r="D22" s="67">
        <v>6290</v>
      </c>
    </row>
    <row r="23" spans="1:4" ht="38.25" x14ac:dyDescent="0.25">
      <c r="A23" s="64" t="s">
        <v>75</v>
      </c>
      <c r="B23" s="67">
        <f t="shared" ref="B23:D23" si="6">SUM(B24)</f>
        <v>800</v>
      </c>
      <c r="C23" s="67">
        <f t="shared" si="6"/>
        <v>0</v>
      </c>
      <c r="D23" s="67">
        <f t="shared" si="6"/>
        <v>800</v>
      </c>
    </row>
    <row r="24" spans="1:4" ht="38.25" x14ac:dyDescent="0.25">
      <c r="A24" s="16" t="s">
        <v>76</v>
      </c>
      <c r="B24" s="8">
        <v>800</v>
      </c>
      <c r="C24" s="67">
        <v>0</v>
      </c>
      <c r="D24" s="67">
        <v>800</v>
      </c>
    </row>
    <row r="27" spans="1:4" ht="15.75" x14ac:dyDescent="0.25">
      <c r="A27" s="115" t="s">
        <v>34</v>
      </c>
      <c r="B27" s="115"/>
      <c r="C27" s="115"/>
      <c r="D27" s="115"/>
    </row>
    <row r="28" spans="1:4" ht="18" x14ac:dyDescent="0.25">
      <c r="A28" s="19"/>
      <c r="B28" s="19"/>
      <c r="C28" s="5"/>
      <c r="D28" s="5"/>
    </row>
    <row r="29" spans="1:4" ht="37.5" customHeight="1" x14ac:dyDescent="0.25">
      <c r="A29" s="18" t="s">
        <v>35</v>
      </c>
      <c r="B29" s="18" t="s">
        <v>139</v>
      </c>
      <c r="C29" s="18" t="s">
        <v>140</v>
      </c>
      <c r="D29" s="18" t="s">
        <v>141</v>
      </c>
    </row>
    <row r="30" spans="1:4" x14ac:dyDescent="0.25">
      <c r="A30" s="40" t="s">
        <v>1</v>
      </c>
      <c r="B30" s="97">
        <f t="shared" ref="B30:D30" si="7">SUM(B31,B33,B35,B37,B41,B43)</f>
        <v>2103347</v>
      </c>
      <c r="C30" s="97">
        <f>SUM(C31,C33,C35,C37,C41,C43)</f>
        <v>79849</v>
      </c>
      <c r="D30" s="97">
        <f t="shared" si="7"/>
        <v>2183196</v>
      </c>
    </row>
    <row r="31" spans="1:4" x14ac:dyDescent="0.25">
      <c r="A31" s="10" t="s">
        <v>36</v>
      </c>
      <c r="B31" s="67">
        <f t="shared" ref="B31:D31" si="8">SUM(B32)</f>
        <v>377540</v>
      </c>
      <c r="C31" s="67">
        <f>SUM(C32)</f>
        <v>-38500</v>
      </c>
      <c r="D31" s="67">
        <f t="shared" si="8"/>
        <v>339040</v>
      </c>
    </row>
    <row r="32" spans="1:4" ht="25.5" x14ac:dyDescent="0.25">
      <c r="A32" s="16" t="s">
        <v>71</v>
      </c>
      <c r="B32" s="8">
        <v>377540</v>
      </c>
      <c r="C32" s="67">
        <v>-38500</v>
      </c>
      <c r="D32" s="67">
        <v>339040</v>
      </c>
    </row>
    <row r="33" spans="1:6" x14ac:dyDescent="0.25">
      <c r="A33" s="10" t="s">
        <v>38</v>
      </c>
      <c r="B33" s="67">
        <f t="shared" ref="B33:D33" si="9">SUM(B34)</f>
        <v>499</v>
      </c>
      <c r="C33" s="67">
        <f t="shared" si="9"/>
        <v>0</v>
      </c>
      <c r="D33" s="67">
        <f t="shared" si="9"/>
        <v>499</v>
      </c>
      <c r="F33" s="61"/>
    </row>
    <row r="34" spans="1:6" x14ac:dyDescent="0.25">
      <c r="A34" s="12" t="s">
        <v>69</v>
      </c>
      <c r="B34" s="8">
        <v>499</v>
      </c>
      <c r="C34" s="67">
        <v>0</v>
      </c>
      <c r="D34" s="67">
        <v>499</v>
      </c>
    </row>
    <row r="35" spans="1:6" x14ac:dyDescent="0.25">
      <c r="A35" s="62" t="s">
        <v>68</v>
      </c>
      <c r="B35" s="67">
        <f t="shared" ref="B35:D35" si="10">SUM(B36)</f>
        <v>41000</v>
      </c>
      <c r="C35" s="67">
        <f t="shared" si="10"/>
        <v>2000</v>
      </c>
      <c r="D35" s="67">
        <f t="shared" si="10"/>
        <v>43000</v>
      </c>
      <c r="F35" s="61"/>
    </row>
    <row r="36" spans="1:6" ht="25.5" x14ac:dyDescent="0.25">
      <c r="A36" s="16" t="s">
        <v>70</v>
      </c>
      <c r="B36" s="8">
        <v>41000</v>
      </c>
      <c r="C36" s="67">
        <v>2000</v>
      </c>
      <c r="D36" s="67">
        <v>43000</v>
      </c>
    </row>
    <row r="37" spans="1:6" x14ac:dyDescent="0.25">
      <c r="A37" s="36" t="s">
        <v>72</v>
      </c>
      <c r="B37" s="67">
        <f>SUM(B38:B40)</f>
        <v>1681518</v>
      </c>
      <c r="C37" s="67">
        <f t="shared" ref="C37:D37" si="11">SUM(C38:C40)</f>
        <v>112049</v>
      </c>
      <c r="D37" s="67">
        <f t="shared" si="11"/>
        <v>1793567</v>
      </c>
    </row>
    <row r="38" spans="1:6" ht="25.5" x14ac:dyDescent="0.25">
      <c r="A38" s="63" t="s">
        <v>158</v>
      </c>
      <c r="B38" s="8">
        <v>1536758</v>
      </c>
      <c r="C38" s="67">
        <v>112049</v>
      </c>
      <c r="D38" s="67">
        <v>1648807</v>
      </c>
    </row>
    <row r="39" spans="1:6" s="65" customFormat="1" ht="25.5" x14ac:dyDescent="0.25">
      <c r="A39" s="63" t="s">
        <v>159</v>
      </c>
      <c r="B39" s="67">
        <v>13300</v>
      </c>
      <c r="C39" s="67"/>
      <c r="D39" s="67">
        <v>13300</v>
      </c>
    </row>
    <row r="40" spans="1:6" s="65" customFormat="1" ht="25.5" x14ac:dyDescent="0.25">
      <c r="A40" s="63" t="s">
        <v>160</v>
      </c>
      <c r="B40" s="67">
        <v>131460</v>
      </c>
      <c r="C40" s="67"/>
      <c r="D40" s="67">
        <v>131460</v>
      </c>
    </row>
    <row r="41" spans="1:6" x14ac:dyDescent="0.25">
      <c r="A41" s="36" t="s">
        <v>73</v>
      </c>
      <c r="B41" s="67">
        <f t="shared" ref="B41:D41" si="12">SUM(B42)</f>
        <v>1990</v>
      </c>
      <c r="C41" s="67">
        <f t="shared" si="12"/>
        <v>4300</v>
      </c>
      <c r="D41" s="67">
        <f t="shared" si="12"/>
        <v>6290</v>
      </c>
    </row>
    <row r="42" spans="1:6" x14ac:dyDescent="0.25">
      <c r="A42" s="12" t="s">
        <v>74</v>
      </c>
      <c r="B42" s="8">
        <v>1990</v>
      </c>
      <c r="C42" s="67">
        <v>4300</v>
      </c>
      <c r="D42" s="67">
        <v>6290</v>
      </c>
    </row>
    <row r="43" spans="1:6" ht="38.25" x14ac:dyDescent="0.25">
      <c r="A43" s="64" t="s">
        <v>75</v>
      </c>
      <c r="B43" s="67">
        <f t="shared" ref="B43:D43" si="13">SUM(B44)</f>
        <v>800</v>
      </c>
      <c r="C43" s="67">
        <f t="shared" si="13"/>
        <v>0</v>
      </c>
      <c r="D43" s="67">
        <f t="shared" si="13"/>
        <v>800</v>
      </c>
    </row>
    <row r="44" spans="1:6" ht="38.25" x14ac:dyDescent="0.25">
      <c r="A44" s="16" t="s">
        <v>76</v>
      </c>
      <c r="B44" s="8">
        <v>800</v>
      </c>
      <c r="C44" s="67">
        <v>0</v>
      </c>
      <c r="D44" s="67">
        <v>800</v>
      </c>
    </row>
  </sheetData>
  <mergeCells count="5">
    <mergeCell ref="A27:D27"/>
    <mergeCell ref="A3:D3"/>
    <mergeCell ref="A5:D5"/>
    <mergeCell ref="A7:D7"/>
    <mergeCell ref="A1:H1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selection activeCell="C13" sqref="C13"/>
    </sheetView>
  </sheetViews>
  <sheetFormatPr defaultRowHeight="15" x14ac:dyDescent="0.25"/>
  <cols>
    <col min="1" max="1" width="37.7109375" customWidth="1"/>
    <col min="2" max="4" width="25.28515625" customWidth="1"/>
  </cols>
  <sheetData>
    <row r="1" spans="1:8" ht="42" customHeight="1" x14ac:dyDescent="0.25">
      <c r="A1" s="115" t="s">
        <v>145</v>
      </c>
      <c r="B1" s="115"/>
      <c r="C1" s="115"/>
      <c r="D1" s="115"/>
      <c r="E1" s="115"/>
      <c r="F1" s="115"/>
      <c r="G1" s="115"/>
      <c r="H1" s="115"/>
    </row>
    <row r="2" spans="1:8" ht="18" customHeight="1" x14ac:dyDescent="0.25">
      <c r="A2" s="4"/>
      <c r="B2" s="4"/>
      <c r="C2" s="4"/>
      <c r="D2" s="4"/>
    </row>
    <row r="3" spans="1:8" ht="15.75" x14ac:dyDescent="0.25">
      <c r="A3" s="115" t="s">
        <v>19</v>
      </c>
      <c r="B3" s="115"/>
      <c r="C3" s="116"/>
      <c r="D3" s="116"/>
    </row>
    <row r="4" spans="1:8" ht="18" x14ac:dyDescent="0.25">
      <c r="A4" s="4"/>
      <c r="B4" s="4"/>
      <c r="C4" s="5"/>
      <c r="D4" s="5"/>
    </row>
    <row r="5" spans="1:8" ht="18" customHeight="1" x14ac:dyDescent="0.25">
      <c r="A5" s="115" t="s">
        <v>4</v>
      </c>
      <c r="B5" s="117"/>
      <c r="C5" s="117"/>
      <c r="D5" s="117"/>
    </row>
    <row r="6" spans="1:8" ht="18" x14ac:dyDescent="0.25">
      <c r="A6" s="4"/>
      <c r="B6" s="4"/>
      <c r="C6" s="5"/>
      <c r="D6" s="5"/>
    </row>
    <row r="7" spans="1:8" ht="15.75" x14ac:dyDescent="0.25">
      <c r="A7" s="115" t="s">
        <v>15</v>
      </c>
      <c r="B7" s="136"/>
      <c r="C7" s="136"/>
      <c r="D7" s="136"/>
    </row>
    <row r="8" spans="1:8" ht="18" x14ac:dyDescent="0.25">
      <c r="A8" s="4"/>
      <c r="B8" s="4"/>
      <c r="C8" s="5"/>
      <c r="D8" s="5"/>
    </row>
    <row r="9" spans="1:8" x14ac:dyDescent="0.25">
      <c r="A9" s="18" t="s">
        <v>35</v>
      </c>
      <c r="B9" s="18" t="s">
        <v>139</v>
      </c>
      <c r="C9" s="18" t="s">
        <v>140</v>
      </c>
      <c r="D9" s="18" t="s">
        <v>141</v>
      </c>
    </row>
    <row r="10" spans="1:8" ht="15.75" customHeight="1" x14ac:dyDescent="0.25">
      <c r="A10" s="68" t="s">
        <v>1</v>
      </c>
      <c r="B10" s="8">
        <f>SUM(B12:B13)</f>
        <v>2103347</v>
      </c>
      <c r="C10" s="67">
        <f t="shared" ref="C10:D10" si="0">SUM(C12:C13)</f>
        <v>79849</v>
      </c>
      <c r="D10" s="67">
        <f t="shared" si="0"/>
        <v>2183196</v>
      </c>
    </row>
    <row r="11" spans="1:8" ht="15.75" customHeight="1" x14ac:dyDescent="0.25">
      <c r="A11" s="68" t="s">
        <v>77</v>
      </c>
      <c r="B11" s="8">
        <f>SUM(B10)</f>
        <v>2103347</v>
      </c>
      <c r="C11" s="67">
        <f t="shared" ref="C11:D11" si="1">SUM(C10)</f>
        <v>79849</v>
      </c>
      <c r="D11" s="67">
        <f t="shared" si="1"/>
        <v>2183196</v>
      </c>
    </row>
    <row r="12" spans="1:8" x14ac:dyDescent="0.25">
      <c r="A12" s="69" t="s">
        <v>78</v>
      </c>
      <c r="B12" s="8">
        <v>2018074</v>
      </c>
      <c r="C12" s="67">
        <v>70849</v>
      </c>
      <c r="D12" s="67">
        <v>2088923</v>
      </c>
    </row>
    <row r="13" spans="1:8" x14ac:dyDescent="0.25">
      <c r="A13" s="69" t="s">
        <v>79</v>
      </c>
      <c r="B13" s="8">
        <v>85273</v>
      </c>
      <c r="C13" s="67">
        <v>9000</v>
      </c>
      <c r="D13" s="67">
        <v>94273</v>
      </c>
    </row>
    <row r="15" spans="1:8" x14ac:dyDescent="0.25">
      <c r="C15" s="61"/>
    </row>
  </sheetData>
  <mergeCells count="4">
    <mergeCell ref="A3:D3"/>
    <mergeCell ref="A5:D5"/>
    <mergeCell ref="A7:D7"/>
    <mergeCell ref="A1:H1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J25" sqref="J2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8" ht="42" customHeight="1" x14ac:dyDescent="0.25">
      <c r="A1" s="115" t="s">
        <v>144</v>
      </c>
      <c r="B1" s="115"/>
      <c r="C1" s="115"/>
      <c r="D1" s="115"/>
      <c r="E1" s="115"/>
      <c r="F1" s="115"/>
      <c r="G1" s="115"/>
      <c r="H1" s="115"/>
    </row>
    <row r="2" spans="1:8" ht="18" customHeight="1" x14ac:dyDescent="0.25">
      <c r="A2" s="4"/>
      <c r="B2" s="4"/>
      <c r="C2" s="4"/>
      <c r="D2" s="4"/>
      <c r="E2" s="4"/>
      <c r="F2" s="4"/>
    </row>
    <row r="3" spans="1:8" ht="15.75" customHeight="1" x14ac:dyDescent="0.25">
      <c r="A3" s="115" t="s">
        <v>19</v>
      </c>
      <c r="B3" s="115"/>
      <c r="C3" s="115"/>
      <c r="D3" s="115"/>
      <c r="E3" s="115"/>
      <c r="F3" s="115"/>
    </row>
    <row r="4" spans="1:8" ht="18" x14ac:dyDescent="0.25">
      <c r="A4" s="4"/>
      <c r="B4" s="4"/>
      <c r="C4" s="4"/>
      <c r="D4" s="4"/>
      <c r="E4" s="5"/>
      <c r="F4" s="5"/>
    </row>
    <row r="5" spans="1:8" ht="18" customHeight="1" x14ac:dyDescent="0.25">
      <c r="A5" s="115" t="s">
        <v>40</v>
      </c>
      <c r="B5" s="115"/>
      <c r="C5" s="115"/>
      <c r="D5" s="115"/>
      <c r="E5" s="115"/>
      <c r="F5" s="115"/>
    </row>
    <row r="6" spans="1:8" ht="18" x14ac:dyDescent="0.25">
      <c r="A6" s="4"/>
      <c r="B6" s="4"/>
      <c r="C6" s="4"/>
      <c r="D6" s="4"/>
      <c r="E6" s="5"/>
      <c r="F6" s="5"/>
    </row>
    <row r="7" spans="1:8" x14ac:dyDescent="0.25">
      <c r="A7" s="18" t="s">
        <v>5</v>
      </c>
      <c r="B7" s="17" t="s">
        <v>6</v>
      </c>
      <c r="C7" s="17" t="s">
        <v>29</v>
      </c>
      <c r="D7" s="18" t="s">
        <v>139</v>
      </c>
      <c r="E7" s="18" t="s">
        <v>142</v>
      </c>
      <c r="F7" s="18" t="s">
        <v>141</v>
      </c>
    </row>
    <row r="8" spans="1:8" x14ac:dyDescent="0.25">
      <c r="A8" s="37"/>
      <c r="B8" s="38"/>
      <c r="C8" s="41" t="s">
        <v>42</v>
      </c>
      <c r="D8" s="37"/>
      <c r="E8" s="37"/>
      <c r="F8" s="37"/>
    </row>
    <row r="9" spans="1:8" ht="25.5" x14ac:dyDescent="0.25">
      <c r="A9" s="10">
        <v>8</v>
      </c>
      <c r="B9" s="10"/>
      <c r="C9" s="10" t="s">
        <v>16</v>
      </c>
      <c r="D9" s="8"/>
      <c r="E9" s="8"/>
      <c r="F9" s="8"/>
    </row>
    <row r="10" spans="1:8" x14ac:dyDescent="0.25">
      <c r="A10" s="10"/>
      <c r="B10" s="15">
        <v>84</v>
      </c>
      <c r="C10" s="15" t="s">
        <v>23</v>
      </c>
      <c r="D10" s="8"/>
      <c r="E10" s="8"/>
      <c r="F10" s="8"/>
    </row>
    <row r="11" spans="1:8" x14ac:dyDescent="0.25">
      <c r="A11" s="10"/>
      <c r="B11" s="15"/>
      <c r="C11" s="42"/>
      <c r="D11" s="8"/>
      <c r="E11" s="8"/>
      <c r="F11" s="8"/>
    </row>
    <row r="12" spans="1:8" x14ac:dyDescent="0.25">
      <c r="A12" s="10"/>
      <c r="B12" s="15"/>
      <c r="C12" s="41" t="s">
        <v>43</v>
      </c>
      <c r="D12" s="8"/>
      <c r="E12" s="8"/>
      <c r="F12" s="8"/>
    </row>
    <row r="13" spans="1:8" ht="25.5" x14ac:dyDescent="0.25">
      <c r="A13" s="13">
        <v>5</v>
      </c>
      <c r="B13" s="14"/>
      <c r="C13" s="34" t="s">
        <v>17</v>
      </c>
      <c r="D13" s="8"/>
      <c r="E13" s="8"/>
      <c r="F13" s="8"/>
    </row>
    <row r="14" spans="1:8" ht="25.5" x14ac:dyDescent="0.25">
      <c r="A14" s="15"/>
      <c r="B14" s="15">
        <v>54</v>
      </c>
      <c r="C14" s="35" t="s">
        <v>24</v>
      </c>
      <c r="D14" s="8"/>
      <c r="E14" s="8"/>
      <c r="F14" s="9"/>
    </row>
  </sheetData>
  <mergeCells count="3">
    <mergeCell ref="A3:F3"/>
    <mergeCell ref="A5:F5"/>
    <mergeCell ref="A1:H1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J18" sqref="I18:J18"/>
    </sheetView>
  </sheetViews>
  <sheetFormatPr defaultRowHeight="15" x14ac:dyDescent="0.25"/>
  <cols>
    <col min="1" max="4" width="25.28515625" customWidth="1"/>
  </cols>
  <sheetData>
    <row r="1" spans="1:8" ht="42" customHeight="1" x14ac:dyDescent="0.25">
      <c r="A1" s="115" t="s">
        <v>146</v>
      </c>
      <c r="B1" s="115"/>
      <c r="C1" s="115"/>
      <c r="D1" s="115"/>
      <c r="E1" s="115"/>
      <c r="F1" s="115"/>
      <c r="G1" s="115"/>
      <c r="H1" s="115"/>
    </row>
    <row r="2" spans="1:8" ht="18" customHeight="1" x14ac:dyDescent="0.25">
      <c r="A2" s="19"/>
      <c r="B2" s="19"/>
      <c r="C2" s="19"/>
      <c r="D2" s="19"/>
    </row>
    <row r="3" spans="1:8" ht="15.75" customHeight="1" x14ac:dyDescent="0.25">
      <c r="A3" s="115" t="s">
        <v>19</v>
      </c>
      <c r="B3" s="115"/>
      <c r="C3" s="115"/>
      <c r="D3" s="115"/>
    </row>
    <row r="4" spans="1:8" ht="18" x14ac:dyDescent="0.25">
      <c r="A4" s="19"/>
      <c r="B4" s="19"/>
      <c r="C4" s="5"/>
      <c r="D4" s="5"/>
    </row>
    <row r="5" spans="1:8" ht="18" customHeight="1" x14ac:dyDescent="0.25">
      <c r="A5" s="115" t="s">
        <v>41</v>
      </c>
      <c r="B5" s="115"/>
      <c r="C5" s="115"/>
      <c r="D5" s="115"/>
    </row>
    <row r="6" spans="1:8" ht="18" x14ac:dyDescent="0.25">
      <c r="A6" s="19"/>
      <c r="B6" s="19"/>
      <c r="C6" s="5"/>
      <c r="D6" s="5"/>
    </row>
    <row r="7" spans="1:8" x14ac:dyDescent="0.25">
      <c r="A7" s="18" t="s">
        <v>35</v>
      </c>
      <c r="B7" s="18" t="s">
        <v>143</v>
      </c>
      <c r="C7" s="18" t="s">
        <v>140</v>
      </c>
      <c r="D7" s="18" t="s">
        <v>141</v>
      </c>
    </row>
    <row r="8" spans="1:8" x14ac:dyDescent="0.25">
      <c r="A8" s="40" t="s">
        <v>42</v>
      </c>
      <c r="B8" s="37"/>
      <c r="C8" s="37"/>
      <c r="D8" s="37"/>
    </row>
    <row r="9" spans="1:8" ht="25.5" x14ac:dyDescent="0.25">
      <c r="A9" s="10" t="s">
        <v>44</v>
      </c>
      <c r="B9" s="8"/>
      <c r="C9" s="8"/>
      <c r="D9" s="8"/>
    </row>
    <row r="10" spans="1:8" ht="25.5" x14ac:dyDescent="0.25">
      <c r="A10" s="16" t="s">
        <v>51</v>
      </c>
      <c r="B10" s="8"/>
      <c r="C10" s="8"/>
      <c r="D10" s="8"/>
    </row>
    <row r="11" spans="1:8" x14ac:dyDescent="0.25">
      <c r="A11" s="16" t="s">
        <v>28</v>
      </c>
      <c r="B11" s="8"/>
      <c r="C11" s="8"/>
      <c r="D11" s="8"/>
    </row>
    <row r="12" spans="1:8" x14ac:dyDescent="0.25">
      <c r="A12" s="16"/>
      <c r="B12" s="8"/>
      <c r="C12" s="8"/>
      <c r="D12" s="8"/>
    </row>
    <row r="13" spans="1:8" x14ac:dyDescent="0.25">
      <c r="A13" s="40" t="s">
        <v>43</v>
      </c>
      <c r="B13" s="8"/>
      <c r="C13" s="8"/>
      <c r="D13" s="8"/>
    </row>
    <row r="14" spans="1:8" x14ac:dyDescent="0.25">
      <c r="A14" s="10" t="s">
        <v>36</v>
      </c>
      <c r="B14" s="8"/>
      <c r="C14" s="8"/>
      <c r="D14" s="8"/>
    </row>
    <row r="15" spans="1:8" x14ac:dyDescent="0.25">
      <c r="A15" s="12" t="s">
        <v>37</v>
      </c>
      <c r="B15" s="8"/>
      <c r="C15" s="8"/>
      <c r="D15" s="9"/>
    </row>
    <row r="16" spans="1:8" x14ac:dyDescent="0.25">
      <c r="A16" s="10" t="s">
        <v>38</v>
      </c>
      <c r="B16" s="8"/>
      <c r="C16" s="8"/>
      <c r="D16" s="9"/>
    </row>
    <row r="17" spans="1:4" x14ac:dyDescent="0.25">
      <c r="A17" s="12" t="s">
        <v>39</v>
      </c>
      <c r="B17" s="8"/>
      <c r="C17" s="8"/>
      <c r="D17" s="9"/>
    </row>
  </sheetData>
  <mergeCells count="3">
    <mergeCell ref="A3:D3"/>
    <mergeCell ref="A5:D5"/>
    <mergeCell ref="A1:H1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9"/>
  <sheetViews>
    <sheetView tabSelected="1" topLeftCell="A89" workbookViewId="0">
      <selection activeCell="H123" sqref="H12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5703125" customWidth="1"/>
    <col min="4" max="4" width="42.5703125" bestFit="1" customWidth="1"/>
    <col min="5" max="5" width="14.42578125" customWidth="1"/>
    <col min="6" max="6" width="14.85546875" customWidth="1"/>
    <col min="7" max="7" width="11.5703125" customWidth="1"/>
    <col min="8" max="8" width="13.7109375" customWidth="1"/>
    <col min="9" max="9" width="15.85546875" customWidth="1"/>
  </cols>
  <sheetData>
    <row r="1" spans="1:9" ht="42" customHeight="1" x14ac:dyDescent="0.25">
      <c r="A1" s="115" t="s">
        <v>144</v>
      </c>
      <c r="B1" s="115"/>
      <c r="C1" s="115"/>
      <c r="D1" s="115"/>
      <c r="E1" s="115"/>
      <c r="F1" s="115"/>
      <c r="G1" s="115"/>
    </row>
    <row r="2" spans="1:9" ht="9" customHeight="1" x14ac:dyDescent="0.25">
      <c r="A2" s="4"/>
      <c r="B2" s="4"/>
      <c r="C2" s="4"/>
      <c r="D2" s="4"/>
      <c r="E2" s="4"/>
      <c r="F2" s="5"/>
      <c r="G2" s="5"/>
    </row>
    <row r="3" spans="1:9" ht="18" customHeight="1" x14ac:dyDescent="0.25">
      <c r="A3" s="115" t="s">
        <v>18</v>
      </c>
      <c r="B3" s="117"/>
      <c r="C3" s="117"/>
      <c r="D3" s="117"/>
      <c r="E3" s="117"/>
      <c r="F3" s="117"/>
      <c r="G3" s="117"/>
    </row>
    <row r="4" spans="1:9" ht="9.75" customHeight="1" x14ac:dyDescent="0.25">
      <c r="A4" s="4"/>
      <c r="B4" s="4"/>
      <c r="C4" s="4"/>
      <c r="D4" s="4"/>
      <c r="E4" s="4"/>
      <c r="F4" s="5"/>
      <c r="G4" s="5"/>
    </row>
    <row r="5" spans="1:9" ht="25.5" x14ac:dyDescent="0.25">
      <c r="A5" s="151" t="s">
        <v>20</v>
      </c>
      <c r="B5" s="152"/>
      <c r="C5" s="153"/>
      <c r="D5" s="70" t="s">
        <v>21</v>
      </c>
      <c r="E5" s="71" t="s">
        <v>139</v>
      </c>
      <c r="F5" s="71" t="s">
        <v>140</v>
      </c>
      <c r="G5" s="71" t="s">
        <v>141</v>
      </c>
    </row>
    <row r="6" spans="1:9" ht="25.5" x14ac:dyDescent="0.25">
      <c r="A6" s="146" t="s">
        <v>80</v>
      </c>
      <c r="B6" s="147"/>
      <c r="C6" s="148"/>
      <c r="D6" s="72" t="s">
        <v>81</v>
      </c>
      <c r="E6" s="109">
        <v>2103347</v>
      </c>
      <c r="F6" s="109">
        <v>77349.429999999993</v>
      </c>
      <c r="G6" s="109">
        <v>2183196.4300000002</v>
      </c>
    </row>
    <row r="7" spans="1:9" ht="15.75" customHeight="1" x14ac:dyDescent="0.25">
      <c r="A7" s="146" t="s">
        <v>82</v>
      </c>
      <c r="B7" s="147"/>
      <c r="C7" s="148"/>
      <c r="D7" s="72" t="s">
        <v>83</v>
      </c>
      <c r="E7" s="109">
        <v>2103347</v>
      </c>
      <c r="F7" s="109">
        <v>77349.429999999993</v>
      </c>
      <c r="G7" s="109">
        <v>2183196.4300000002</v>
      </c>
    </row>
    <row r="8" spans="1:9" ht="15" customHeight="1" x14ac:dyDescent="0.25">
      <c r="A8" s="146" t="s">
        <v>84</v>
      </c>
      <c r="B8" s="134"/>
      <c r="C8" s="135"/>
      <c r="D8" s="72" t="s">
        <v>85</v>
      </c>
      <c r="E8" s="109">
        <v>2097347</v>
      </c>
      <c r="F8" s="109">
        <v>77349.429999999993</v>
      </c>
      <c r="G8" s="109">
        <v>2177196.4300000002</v>
      </c>
      <c r="I8" s="61"/>
    </row>
    <row r="9" spans="1:9" ht="15" customHeight="1" x14ac:dyDescent="0.25">
      <c r="A9" s="146" t="s">
        <v>86</v>
      </c>
      <c r="B9" s="147"/>
      <c r="C9" s="148"/>
      <c r="D9" s="72" t="s">
        <v>87</v>
      </c>
      <c r="E9" s="109">
        <v>1428898</v>
      </c>
      <c r="F9" s="109">
        <v>104000</v>
      </c>
      <c r="G9" s="109">
        <v>1532898</v>
      </c>
    </row>
    <row r="10" spans="1:9" ht="25.5" x14ac:dyDescent="0.25">
      <c r="A10" s="146" t="s">
        <v>88</v>
      </c>
      <c r="B10" s="147"/>
      <c r="C10" s="148"/>
      <c r="D10" s="72" t="s">
        <v>89</v>
      </c>
      <c r="E10" s="109">
        <v>63066</v>
      </c>
      <c r="F10" s="109">
        <v>0</v>
      </c>
      <c r="G10" s="109">
        <v>63066</v>
      </c>
      <c r="I10" s="61"/>
    </row>
    <row r="11" spans="1:9" x14ac:dyDescent="0.25">
      <c r="A11" s="140" t="s">
        <v>147</v>
      </c>
      <c r="B11" s="141"/>
      <c r="C11" s="142"/>
      <c r="D11" s="73" t="s">
        <v>90</v>
      </c>
      <c r="E11" s="67">
        <v>63066</v>
      </c>
      <c r="F11" s="67">
        <v>0</v>
      </c>
      <c r="G11" s="67">
        <v>63066</v>
      </c>
    </row>
    <row r="12" spans="1:9" x14ac:dyDescent="0.25">
      <c r="A12" s="143">
        <v>3</v>
      </c>
      <c r="B12" s="149"/>
      <c r="C12" s="150"/>
      <c r="D12" s="76" t="s">
        <v>11</v>
      </c>
      <c r="E12" s="67">
        <v>63066</v>
      </c>
      <c r="F12" s="67">
        <v>0</v>
      </c>
      <c r="G12" s="67">
        <v>63066</v>
      </c>
    </row>
    <row r="13" spans="1:9" ht="15" customHeight="1" x14ac:dyDescent="0.25">
      <c r="A13" s="137">
        <v>32</v>
      </c>
      <c r="B13" s="138"/>
      <c r="C13" s="139"/>
      <c r="D13" s="76" t="s">
        <v>22</v>
      </c>
      <c r="E13" s="67">
        <v>63066</v>
      </c>
      <c r="F13" s="67">
        <v>0</v>
      </c>
      <c r="G13" s="67">
        <v>63066</v>
      </c>
    </row>
    <row r="14" spans="1:9" ht="26.25" customHeight="1" x14ac:dyDescent="0.25">
      <c r="A14" s="146" t="s">
        <v>91</v>
      </c>
      <c r="B14" s="147"/>
      <c r="C14" s="148"/>
      <c r="D14" s="72" t="s">
        <v>92</v>
      </c>
      <c r="E14" s="109">
        <v>1365500</v>
      </c>
      <c r="F14" s="109">
        <v>104000</v>
      </c>
      <c r="G14" s="109">
        <v>1469500</v>
      </c>
    </row>
    <row r="15" spans="1:9" ht="24.75" customHeight="1" x14ac:dyDescent="0.25">
      <c r="A15" s="140" t="s">
        <v>148</v>
      </c>
      <c r="B15" s="141"/>
      <c r="C15" s="142"/>
      <c r="D15" s="73" t="s">
        <v>112</v>
      </c>
      <c r="E15" s="67">
        <v>1365500</v>
      </c>
      <c r="F15" s="67">
        <v>104000</v>
      </c>
      <c r="G15" s="67">
        <v>1469500</v>
      </c>
    </row>
    <row r="16" spans="1:9" ht="15" customHeight="1" x14ac:dyDescent="0.25">
      <c r="A16" s="143">
        <v>3</v>
      </c>
      <c r="B16" s="149"/>
      <c r="C16" s="150"/>
      <c r="D16" s="76" t="s">
        <v>11</v>
      </c>
      <c r="E16" s="67">
        <v>1365500</v>
      </c>
      <c r="F16" s="67">
        <v>104000</v>
      </c>
      <c r="G16" s="67">
        <v>1469500</v>
      </c>
    </row>
    <row r="17" spans="1:7" x14ac:dyDescent="0.25">
      <c r="A17" s="137">
        <v>31</v>
      </c>
      <c r="B17" s="138"/>
      <c r="C17" s="139"/>
      <c r="D17" s="76" t="s">
        <v>12</v>
      </c>
      <c r="E17" s="67">
        <v>1333000</v>
      </c>
      <c r="F17" s="67">
        <v>100000</v>
      </c>
      <c r="G17" s="67">
        <v>1433000</v>
      </c>
    </row>
    <row r="18" spans="1:7" x14ac:dyDescent="0.25">
      <c r="A18" s="77">
        <v>32</v>
      </c>
      <c r="B18" s="78"/>
      <c r="C18" s="79"/>
      <c r="D18" s="76" t="s">
        <v>22</v>
      </c>
      <c r="E18" s="67">
        <v>32500</v>
      </c>
      <c r="F18" s="67">
        <v>4000</v>
      </c>
      <c r="G18" s="67">
        <v>36500</v>
      </c>
    </row>
    <row r="19" spans="1:7" x14ac:dyDescent="0.25">
      <c r="A19" s="146" t="s">
        <v>93</v>
      </c>
      <c r="B19" s="147"/>
      <c r="C19" s="148"/>
      <c r="D19" s="72" t="s">
        <v>94</v>
      </c>
      <c r="E19" s="109">
        <v>332</v>
      </c>
      <c r="F19" s="109">
        <v>0</v>
      </c>
      <c r="G19" s="109">
        <v>332</v>
      </c>
    </row>
    <row r="20" spans="1:7" ht="27" customHeight="1" x14ac:dyDescent="0.25">
      <c r="A20" s="140" t="s">
        <v>147</v>
      </c>
      <c r="B20" s="141"/>
      <c r="C20" s="142"/>
      <c r="D20" s="73" t="s">
        <v>90</v>
      </c>
      <c r="E20" s="67">
        <v>332</v>
      </c>
      <c r="F20" s="67">
        <v>0</v>
      </c>
      <c r="G20" s="67">
        <v>332</v>
      </c>
    </row>
    <row r="21" spans="1:7" x14ac:dyDescent="0.25">
      <c r="A21" s="143">
        <v>4</v>
      </c>
      <c r="B21" s="149"/>
      <c r="C21" s="150"/>
      <c r="D21" s="76" t="s">
        <v>13</v>
      </c>
      <c r="E21" s="67">
        <v>332</v>
      </c>
      <c r="F21" s="67">
        <v>0</v>
      </c>
      <c r="G21" s="67">
        <v>332</v>
      </c>
    </row>
    <row r="22" spans="1:7" ht="25.5" x14ac:dyDescent="0.25">
      <c r="A22" s="77">
        <v>42</v>
      </c>
      <c r="B22" s="78"/>
      <c r="C22" s="79"/>
      <c r="D22" s="76" t="s">
        <v>27</v>
      </c>
      <c r="E22" s="67">
        <v>332</v>
      </c>
      <c r="F22" s="67">
        <v>0</v>
      </c>
      <c r="G22" s="67">
        <v>332</v>
      </c>
    </row>
    <row r="23" spans="1:7" s="65" customFormat="1" x14ac:dyDescent="0.25">
      <c r="A23" s="91">
        <v>45</v>
      </c>
      <c r="B23" s="92"/>
      <c r="C23" s="93"/>
      <c r="D23" s="90" t="s">
        <v>133</v>
      </c>
      <c r="E23" s="66">
        <v>0</v>
      </c>
      <c r="F23" s="66">
        <v>0</v>
      </c>
      <c r="G23" s="66">
        <v>0</v>
      </c>
    </row>
    <row r="24" spans="1:7" x14ac:dyDescent="0.25">
      <c r="A24" s="146" t="s">
        <v>95</v>
      </c>
      <c r="B24" s="147"/>
      <c r="C24" s="148"/>
      <c r="D24" s="72" t="s">
        <v>96</v>
      </c>
      <c r="E24" s="109">
        <v>668449</v>
      </c>
      <c r="F24" s="109">
        <v>-26650.57</v>
      </c>
      <c r="G24" s="109">
        <v>644298.43000000005</v>
      </c>
    </row>
    <row r="25" spans="1:7" x14ac:dyDescent="0.25">
      <c r="A25" s="146" t="s">
        <v>97</v>
      </c>
      <c r="B25" s="147"/>
      <c r="C25" s="148"/>
      <c r="D25" s="72" t="s">
        <v>98</v>
      </c>
      <c r="E25" s="109">
        <v>89023</v>
      </c>
      <c r="F25" s="109">
        <v>0</v>
      </c>
      <c r="G25" s="109">
        <v>89023</v>
      </c>
    </row>
    <row r="26" spans="1:7" x14ac:dyDescent="0.25">
      <c r="A26" s="140" t="s">
        <v>99</v>
      </c>
      <c r="B26" s="141"/>
      <c r="C26" s="142"/>
      <c r="D26" s="73" t="s">
        <v>100</v>
      </c>
      <c r="E26" s="67">
        <v>74000</v>
      </c>
      <c r="F26" s="67">
        <v>0</v>
      </c>
      <c r="G26" s="67">
        <v>74000</v>
      </c>
    </row>
    <row r="27" spans="1:7" x14ac:dyDescent="0.25">
      <c r="A27" s="143">
        <v>3</v>
      </c>
      <c r="B27" s="149"/>
      <c r="C27" s="150"/>
      <c r="D27" s="76" t="s">
        <v>11</v>
      </c>
      <c r="E27" s="67">
        <v>74000</v>
      </c>
      <c r="F27" s="67">
        <v>0</v>
      </c>
      <c r="G27" s="67">
        <v>74000</v>
      </c>
    </row>
    <row r="28" spans="1:7" x14ac:dyDescent="0.25">
      <c r="A28" s="137">
        <v>31</v>
      </c>
      <c r="B28" s="138"/>
      <c r="C28" s="139"/>
      <c r="D28" s="76" t="s">
        <v>12</v>
      </c>
      <c r="E28" s="67">
        <v>73280</v>
      </c>
      <c r="F28" s="67">
        <v>0</v>
      </c>
      <c r="G28" s="67">
        <v>73280</v>
      </c>
    </row>
    <row r="29" spans="1:7" x14ac:dyDescent="0.25">
      <c r="A29" s="77">
        <v>32</v>
      </c>
      <c r="B29" s="78"/>
      <c r="C29" s="79"/>
      <c r="D29" s="76" t="s">
        <v>22</v>
      </c>
      <c r="E29" s="67">
        <v>720</v>
      </c>
      <c r="F29" s="67">
        <v>0</v>
      </c>
      <c r="G29" s="67">
        <v>720</v>
      </c>
    </row>
    <row r="30" spans="1:7" s="65" customFormat="1" ht="15.75" x14ac:dyDescent="0.25">
      <c r="A30" s="137"/>
      <c r="B30" s="144"/>
      <c r="C30" s="145"/>
      <c r="D30" s="112"/>
      <c r="E30" s="67"/>
      <c r="F30" s="67"/>
      <c r="G30" s="67"/>
    </row>
    <row r="31" spans="1:7" ht="25.5" x14ac:dyDescent="0.25">
      <c r="A31" s="140" t="s">
        <v>149</v>
      </c>
      <c r="B31" s="141"/>
      <c r="C31" s="142"/>
      <c r="D31" s="73" t="s">
        <v>113</v>
      </c>
      <c r="E31" s="67">
        <v>9032</v>
      </c>
      <c r="F31" s="67">
        <v>0</v>
      </c>
      <c r="G31" s="67">
        <v>9032</v>
      </c>
    </row>
    <row r="32" spans="1:7" x14ac:dyDescent="0.25">
      <c r="A32" s="143">
        <v>3</v>
      </c>
      <c r="B32" s="149"/>
      <c r="C32" s="150"/>
      <c r="D32" s="76" t="s">
        <v>11</v>
      </c>
      <c r="E32" s="67">
        <v>9032</v>
      </c>
      <c r="F32" s="67">
        <v>0</v>
      </c>
      <c r="G32" s="67">
        <v>9032</v>
      </c>
    </row>
    <row r="33" spans="1:7" x14ac:dyDescent="0.25">
      <c r="A33" s="137">
        <v>31</v>
      </c>
      <c r="B33" s="138"/>
      <c r="C33" s="139"/>
      <c r="D33" s="76" t="s">
        <v>12</v>
      </c>
      <c r="E33" s="67">
        <v>8700</v>
      </c>
      <c r="F33" s="67">
        <v>0</v>
      </c>
      <c r="G33" s="67">
        <v>8700</v>
      </c>
    </row>
    <row r="34" spans="1:7" x14ac:dyDescent="0.25">
      <c r="A34" s="77">
        <v>32</v>
      </c>
      <c r="B34" s="78"/>
      <c r="C34" s="79"/>
      <c r="D34" s="76" t="s">
        <v>22</v>
      </c>
      <c r="E34" s="67">
        <v>332</v>
      </c>
      <c r="F34" s="67">
        <v>0</v>
      </c>
      <c r="G34" s="67">
        <v>332</v>
      </c>
    </row>
    <row r="35" spans="1:7" ht="24.75" customHeight="1" x14ac:dyDescent="0.25">
      <c r="A35" s="140" t="s">
        <v>150</v>
      </c>
      <c r="B35" s="141"/>
      <c r="C35" s="142"/>
      <c r="D35" s="73" t="s">
        <v>114</v>
      </c>
      <c r="E35" s="67">
        <v>5991</v>
      </c>
      <c r="F35" s="67">
        <v>0</v>
      </c>
      <c r="G35" s="67">
        <v>5991</v>
      </c>
    </row>
    <row r="36" spans="1:7" x14ac:dyDescent="0.25">
      <c r="A36" s="143">
        <v>3</v>
      </c>
      <c r="B36" s="149"/>
      <c r="C36" s="150"/>
      <c r="D36" s="76" t="s">
        <v>11</v>
      </c>
      <c r="E36" s="67">
        <v>5991</v>
      </c>
      <c r="F36" s="67">
        <v>0</v>
      </c>
      <c r="G36" s="67">
        <v>5991</v>
      </c>
    </row>
    <row r="37" spans="1:7" x14ac:dyDescent="0.25">
      <c r="A37" s="137">
        <v>31</v>
      </c>
      <c r="B37" s="138"/>
      <c r="C37" s="139"/>
      <c r="D37" s="76" t="s">
        <v>12</v>
      </c>
      <c r="E37" s="67">
        <v>5991</v>
      </c>
      <c r="F37" s="67">
        <v>0</v>
      </c>
      <c r="G37" s="67">
        <v>5991</v>
      </c>
    </row>
    <row r="38" spans="1:7" x14ac:dyDescent="0.25">
      <c r="A38" s="146" t="s">
        <v>101</v>
      </c>
      <c r="B38" s="147"/>
      <c r="C38" s="148"/>
      <c r="D38" s="72" t="s">
        <v>102</v>
      </c>
      <c r="E38" s="109">
        <v>155426</v>
      </c>
      <c r="F38" s="109">
        <v>12300</v>
      </c>
      <c r="G38" s="109">
        <v>170226</v>
      </c>
    </row>
    <row r="39" spans="1:7" x14ac:dyDescent="0.25">
      <c r="A39" s="140" t="s">
        <v>99</v>
      </c>
      <c r="B39" s="141"/>
      <c r="C39" s="142"/>
      <c r="D39" s="73" t="s">
        <v>100</v>
      </c>
      <c r="E39" s="67">
        <v>5000</v>
      </c>
      <c r="F39" s="67">
        <v>0</v>
      </c>
      <c r="G39" s="67">
        <v>7500</v>
      </c>
    </row>
    <row r="40" spans="1:7" x14ac:dyDescent="0.25">
      <c r="A40" s="143">
        <v>3</v>
      </c>
      <c r="B40" s="149"/>
      <c r="C40" s="150"/>
      <c r="D40" s="76" t="s">
        <v>11</v>
      </c>
      <c r="E40" s="67">
        <v>5000</v>
      </c>
      <c r="F40" s="67">
        <v>0</v>
      </c>
      <c r="G40" s="67">
        <v>5000</v>
      </c>
    </row>
    <row r="41" spans="1:7" x14ac:dyDescent="0.25">
      <c r="A41" s="137">
        <v>31</v>
      </c>
      <c r="B41" s="138"/>
      <c r="C41" s="139"/>
      <c r="D41" s="76" t="s">
        <v>12</v>
      </c>
      <c r="E41" s="67">
        <v>5000</v>
      </c>
      <c r="F41" s="67">
        <v>0</v>
      </c>
      <c r="G41" s="67">
        <v>5000</v>
      </c>
    </row>
    <row r="42" spans="1:7" x14ac:dyDescent="0.25">
      <c r="A42" s="77">
        <v>32</v>
      </c>
      <c r="B42" s="78"/>
      <c r="C42" s="79"/>
      <c r="D42" s="76" t="s">
        <v>22</v>
      </c>
      <c r="E42" s="67">
        <v>0</v>
      </c>
      <c r="F42" s="67">
        <v>0</v>
      </c>
      <c r="G42" s="67">
        <v>0</v>
      </c>
    </row>
    <row r="43" spans="1:7" s="65" customFormat="1" x14ac:dyDescent="0.25">
      <c r="A43" s="137">
        <v>4</v>
      </c>
      <c r="B43" s="144"/>
      <c r="C43" s="145"/>
      <c r="D43" s="111" t="s">
        <v>13</v>
      </c>
      <c r="E43" s="67">
        <v>0</v>
      </c>
      <c r="F43" s="67">
        <v>2500</v>
      </c>
      <c r="G43" s="67">
        <v>2500</v>
      </c>
    </row>
    <row r="44" spans="1:7" s="65" customFormat="1" ht="25.5" x14ac:dyDescent="0.25">
      <c r="A44" s="137">
        <v>42</v>
      </c>
      <c r="B44" s="144"/>
      <c r="C44" s="145"/>
      <c r="D44" s="111" t="s">
        <v>27</v>
      </c>
      <c r="E44" s="67">
        <v>0</v>
      </c>
      <c r="F44" s="67">
        <v>2500</v>
      </c>
      <c r="G44" s="67">
        <v>2500</v>
      </c>
    </row>
    <row r="45" spans="1:7" x14ac:dyDescent="0.25">
      <c r="A45" s="140" t="s">
        <v>151</v>
      </c>
      <c r="B45" s="141"/>
      <c r="C45" s="142"/>
      <c r="D45" s="73" t="s">
        <v>115</v>
      </c>
      <c r="E45" s="67">
        <v>300</v>
      </c>
      <c r="F45" s="67">
        <v>0</v>
      </c>
      <c r="G45" s="67">
        <v>300</v>
      </c>
    </row>
    <row r="46" spans="1:7" x14ac:dyDescent="0.25">
      <c r="A46" s="143">
        <v>3</v>
      </c>
      <c r="B46" s="149"/>
      <c r="C46" s="150"/>
      <c r="D46" s="76" t="s">
        <v>11</v>
      </c>
      <c r="E46" s="67">
        <v>300</v>
      </c>
      <c r="F46" s="67">
        <v>0</v>
      </c>
      <c r="G46" s="67">
        <v>300</v>
      </c>
    </row>
    <row r="47" spans="1:7" x14ac:dyDescent="0.25">
      <c r="A47" s="77">
        <v>32</v>
      </c>
      <c r="B47" s="78"/>
      <c r="C47" s="79"/>
      <c r="D47" s="76" t="s">
        <v>22</v>
      </c>
      <c r="E47" s="67">
        <v>300</v>
      </c>
      <c r="F47" s="67">
        <v>0</v>
      </c>
      <c r="G47" s="67">
        <v>300</v>
      </c>
    </row>
    <row r="48" spans="1:7" s="65" customFormat="1" x14ac:dyDescent="0.25">
      <c r="A48" s="91"/>
      <c r="B48" s="92"/>
      <c r="C48" s="93"/>
      <c r="D48" s="98" t="s">
        <v>134</v>
      </c>
      <c r="E48" s="66">
        <v>0</v>
      </c>
      <c r="F48" s="66">
        <v>0</v>
      </c>
      <c r="G48" s="66">
        <v>0</v>
      </c>
    </row>
    <row r="49" spans="1:7" s="65" customFormat="1" ht="25.5" x14ac:dyDescent="0.25">
      <c r="A49" s="137">
        <v>42</v>
      </c>
      <c r="B49" s="144"/>
      <c r="C49" s="145"/>
      <c r="D49" s="89" t="s">
        <v>27</v>
      </c>
      <c r="E49" s="66">
        <v>0</v>
      </c>
      <c r="F49" s="66">
        <v>0</v>
      </c>
      <c r="G49" s="66">
        <v>0</v>
      </c>
    </row>
    <row r="50" spans="1:7" s="65" customFormat="1" ht="25.5" x14ac:dyDescent="0.25">
      <c r="A50" s="140" t="s">
        <v>152</v>
      </c>
      <c r="B50" s="141"/>
      <c r="C50" s="142"/>
      <c r="D50" s="73" t="s">
        <v>116</v>
      </c>
      <c r="E50" s="67">
        <v>199</v>
      </c>
      <c r="F50" s="67">
        <v>0</v>
      </c>
      <c r="G50" s="67">
        <v>199</v>
      </c>
    </row>
    <row r="51" spans="1:7" s="65" customFormat="1" x14ac:dyDescent="0.25">
      <c r="A51" s="143">
        <v>3</v>
      </c>
      <c r="B51" s="134"/>
      <c r="C51" s="135"/>
      <c r="D51" s="76" t="s">
        <v>11</v>
      </c>
      <c r="E51" s="67">
        <v>199</v>
      </c>
      <c r="F51" s="67">
        <v>0</v>
      </c>
      <c r="G51" s="67">
        <v>199</v>
      </c>
    </row>
    <row r="52" spans="1:7" s="65" customFormat="1" x14ac:dyDescent="0.25">
      <c r="A52" s="137">
        <v>32</v>
      </c>
      <c r="B52" s="144"/>
      <c r="C52" s="145"/>
      <c r="D52" s="76" t="s">
        <v>22</v>
      </c>
      <c r="E52" s="67">
        <v>199</v>
      </c>
      <c r="F52" s="67">
        <v>0</v>
      </c>
      <c r="G52" s="67">
        <v>199</v>
      </c>
    </row>
    <row r="53" spans="1:7" ht="25.5" x14ac:dyDescent="0.25">
      <c r="A53" s="140" t="s">
        <v>149</v>
      </c>
      <c r="B53" s="141"/>
      <c r="C53" s="142"/>
      <c r="D53" s="73" t="s">
        <v>113</v>
      </c>
      <c r="E53" s="67">
        <v>29968</v>
      </c>
      <c r="F53" s="67">
        <v>4000</v>
      </c>
      <c r="G53" s="67">
        <v>33968</v>
      </c>
    </row>
    <row r="54" spans="1:7" x14ac:dyDescent="0.25">
      <c r="A54" s="143">
        <v>3</v>
      </c>
      <c r="B54" s="149"/>
      <c r="C54" s="150"/>
      <c r="D54" s="76" t="s">
        <v>11</v>
      </c>
      <c r="E54" s="67">
        <v>26739</v>
      </c>
      <c r="F54" s="67">
        <v>4000</v>
      </c>
      <c r="G54" s="67">
        <v>30739</v>
      </c>
    </row>
    <row r="55" spans="1:7" x14ac:dyDescent="0.25">
      <c r="A55" s="137">
        <v>31</v>
      </c>
      <c r="B55" s="138"/>
      <c r="C55" s="139"/>
      <c r="D55" s="76" t="s">
        <v>12</v>
      </c>
      <c r="E55" s="67">
        <v>450</v>
      </c>
      <c r="F55" s="67">
        <v>0</v>
      </c>
      <c r="G55" s="67">
        <v>450</v>
      </c>
    </row>
    <row r="56" spans="1:7" x14ac:dyDescent="0.25">
      <c r="A56" s="77">
        <v>32</v>
      </c>
      <c r="B56" s="78"/>
      <c r="C56" s="79"/>
      <c r="D56" s="76" t="s">
        <v>22</v>
      </c>
      <c r="E56" s="67">
        <v>26156</v>
      </c>
      <c r="F56" s="67">
        <v>4000</v>
      </c>
      <c r="G56" s="67">
        <v>30156</v>
      </c>
    </row>
    <row r="57" spans="1:7" ht="26.25" x14ac:dyDescent="0.25">
      <c r="A57" s="77">
        <v>37</v>
      </c>
      <c r="B57" s="78"/>
      <c r="C57" s="79"/>
      <c r="D57" s="80" t="s">
        <v>103</v>
      </c>
      <c r="E57" s="67">
        <v>133</v>
      </c>
      <c r="F57" s="67">
        <v>0</v>
      </c>
      <c r="G57" s="67">
        <v>133</v>
      </c>
    </row>
    <row r="58" spans="1:7" x14ac:dyDescent="0.25">
      <c r="A58" s="143">
        <v>4</v>
      </c>
      <c r="B58" s="149"/>
      <c r="C58" s="150"/>
      <c r="D58" s="76" t="s">
        <v>13</v>
      </c>
      <c r="E58" s="67">
        <v>3229</v>
      </c>
      <c r="F58" s="67">
        <v>0</v>
      </c>
      <c r="G58" s="67">
        <v>3229</v>
      </c>
    </row>
    <row r="59" spans="1:7" ht="25.5" x14ac:dyDescent="0.25">
      <c r="A59" s="77">
        <v>42</v>
      </c>
      <c r="B59" s="78"/>
      <c r="C59" s="79"/>
      <c r="D59" s="76" t="s">
        <v>27</v>
      </c>
      <c r="E59" s="67">
        <v>3229</v>
      </c>
      <c r="F59" s="67">
        <v>0</v>
      </c>
      <c r="G59" s="67">
        <v>3229</v>
      </c>
    </row>
    <row r="60" spans="1:7" s="65" customFormat="1" ht="25.5" x14ac:dyDescent="0.25">
      <c r="A60" s="137"/>
      <c r="B60" s="144"/>
      <c r="C60" s="145"/>
      <c r="D60" s="87" t="s">
        <v>130</v>
      </c>
      <c r="E60" s="67">
        <v>2000</v>
      </c>
      <c r="F60" s="67">
        <v>-2000</v>
      </c>
      <c r="G60" s="67">
        <v>0</v>
      </c>
    </row>
    <row r="61" spans="1:7" s="65" customFormat="1" x14ac:dyDescent="0.25">
      <c r="A61" s="84">
        <v>3</v>
      </c>
      <c r="B61" s="85"/>
      <c r="C61" s="86"/>
      <c r="D61" s="88" t="s">
        <v>11</v>
      </c>
      <c r="E61" s="67">
        <v>2000</v>
      </c>
      <c r="F61" s="67">
        <v>-2000</v>
      </c>
      <c r="G61" s="67">
        <v>0</v>
      </c>
    </row>
    <row r="62" spans="1:7" s="65" customFormat="1" x14ac:dyDescent="0.25">
      <c r="A62" s="84">
        <v>32</v>
      </c>
      <c r="B62" s="85"/>
      <c r="C62" s="86"/>
      <c r="D62" s="88" t="s">
        <v>22</v>
      </c>
      <c r="E62" s="67">
        <v>2000</v>
      </c>
      <c r="F62" s="67">
        <v>-2000</v>
      </c>
      <c r="G62" s="67">
        <v>0</v>
      </c>
    </row>
    <row r="63" spans="1:7" s="65" customFormat="1" ht="25.5" x14ac:dyDescent="0.25">
      <c r="A63" s="140" t="s">
        <v>148</v>
      </c>
      <c r="B63" s="141"/>
      <c r="C63" s="142"/>
      <c r="D63" s="73" t="s">
        <v>121</v>
      </c>
      <c r="E63" s="67">
        <v>0</v>
      </c>
      <c r="F63" s="81">
        <v>2049.4299999999998</v>
      </c>
      <c r="G63" s="81">
        <v>2049.4299999999998</v>
      </c>
    </row>
    <row r="64" spans="1:7" s="65" customFormat="1" x14ac:dyDescent="0.25">
      <c r="A64" s="74">
        <v>3</v>
      </c>
      <c r="B64" s="75"/>
      <c r="C64" s="76"/>
      <c r="D64" s="76" t="s">
        <v>11</v>
      </c>
      <c r="E64" s="67">
        <v>0</v>
      </c>
      <c r="F64" s="81">
        <v>2049.4299999999998</v>
      </c>
      <c r="G64" s="81">
        <v>2049.4299999999998</v>
      </c>
    </row>
    <row r="65" spans="1:7" s="65" customFormat="1" x14ac:dyDescent="0.25">
      <c r="A65" s="77">
        <v>32</v>
      </c>
      <c r="B65" s="78"/>
      <c r="C65" s="79"/>
      <c r="D65" s="76" t="s">
        <v>22</v>
      </c>
      <c r="E65" s="67">
        <v>0</v>
      </c>
      <c r="F65" s="81">
        <v>2049.4299999999998</v>
      </c>
      <c r="G65" s="81">
        <v>2049.4299999999998</v>
      </c>
    </row>
    <row r="66" spans="1:7" s="65" customFormat="1" ht="31.5" x14ac:dyDescent="0.25">
      <c r="A66" s="137">
        <v>37</v>
      </c>
      <c r="B66" s="144"/>
      <c r="C66" s="145"/>
      <c r="D66" s="110" t="s">
        <v>103</v>
      </c>
      <c r="E66" s="94">
        <v>0</v>
      </c>
      <c r="F66" s="94">
        <v>0</v>
      </c>
      <c r="G66" s="94">
        <v>0</v>
      </c>
    </row>
    <row r="67" spans="1:7" ht="23.25" customHeight="1" x14ac:dyDescent="0.25">
      <c r="A67" s="140" t="s">
        <v>150</v>
      </c>
      <c r="B67" s="141"/>
      <c r="C67" s="142"/>
      <c r="D67" s="73" t="s">
        <v>114</v>
      </c>
      <c r="E67" s="67">
        <v>3309</v>
      </c>
      <c r="F67" s="67">
        <v>0</v>
      </c>
      <c r="G67" s="67">
        <v>3309</v>
      </c>
    </row>
    <row r="68" spans="1:7" x14ac:dyDescent="0.25">
      <c r="A68" s="143">
        <v>3</v>
      </c>
      <c r="B68" s="149"/>
      <c r="C68" s="150"/>
      <c r="D68" s="76" t="s">
        <v>11</v>
      </c>
      <c r="E68" s="67">
        <v>3309</v>
      </c>
      <c r="F68" s="67">
        <v>0</v>
      </c>
      <c r="G68" s="67">
        <v>3309</v>
      </c>
    </row>
    <row r="69" spans="1:7" x14ac:dyDescent="0.25">
      <c r="A69" s="77">
        <v>32</v>
      </c>
      <c r="B69" s="78"/>
      <c r="C69" s="79"/>
      <c r="D69" s="76" t="s">
        <v>22</v>
      </c>
      <c r="E69" s="67">
        <v>3309</v>
      </c>
      <c r="F69" s="67">
        <v>0</v>
      </c>
      <c r="G69" s="67">
        <v>3309</v>
      </c>
    </row>
    <row r="70" spans="1:7" ht="27.75" customHeight="1" x14ac:dyDescent="0.25">
      <c r="A70" s="140" t="s">
        <v>148</v>
      </c>
      <c r="B70" s="141"/>
      <c r="C70" s="142"/>
      <c r="D70" s="73" t="s">
        <v>112</v>
      </c>
      <c r="E70" s="67">
        <v>107860</v>
      </c>
      <c r="F70" s="67">
        <v>6000</v>
      </c>
      <c r="G70" s="67">
        <v>113860</v>
      </c>
    </row>
    <row r="71" spans="1:7" x14ac:dyDescent="0.25">
      <c r="A71" s="143">
        <v>3</v>
      </c>
      <c r="B71" s="149"/>
      <c r="C71" s="150"/>
      <c r="D71" s="76" t="s">
        <v>11</v>
      </c>
      <c r="E71" s="67">
        <v>85940</v>
      </c>
      <c r="F71" s="67">
        <v>14560</v>
      </c>
      <c r="G71" s="67">
        <v>100860</v>
      </c>
    </row>
    <row r="72" spans="1:7" x14ac:dyDescent="0.25">
      <c r="A72" s="137">
        <v>31</v>
      </c>
      <c r="B72" s="138"/>
      <c r="C72" s="139"/>
      <c r="D72" s="76" t="s">
        <v>12</v>
      </c>
      <c r="E72" s="67">
        <v>120</v>
      </c>
      <c r="F72" s="67">
        <v>0</v>
      </c>
      <c r="G72" s="67">
        <v>120</v>
      </c>
    </row>
    <row r="73" spans="1:7" x14ac:dyDescent="0.25">
      <c r="A73" s="77">
        <v>32</v>
      </c>
      <c r="B73" s="78"/>
      <c r="C73" s="79"/>
      <c r="D73" s="76" t="s">
        <v>22</v>
      </c>
      <c r="E73" s="67">
        <v>61820</v>
      </c>
      <c r="F73" s="67">
        <v>6000</v>
      </c>
      <c r="G73" s="67">
        <v>67820</v>
      </c>
    </row>
    <row r="74" spans="1:7" s="65" customFormat="1" x14ac:dyDescent="0.25">
      <c r="A74" s="77">
        <v>34</v>
      </c>
      <c r="B74" s="78"/>
      <c r="C74" s="79"/>
      <c r="D74" s="76" t="s">
        <v>66</v>
      </c>
      <c r="E74" s="67">
        <v>0</v>
      </c>
      <c r="F74" s="67">
        <v>0</v>
      </c>
      <c r="G74" s="67">
        <v>0</v>
      </c>
    </row>
    <row r="75" spans="1:7" ht="26.25" x14ac:dyDescent="0.25">
      <c r="A75" s="77">
        <v>37</v>
      </c>
      <c r="B75" s="78"/>
      <c r="C75" s="79"/>
      <c r="D75" s="80" t="s">
        <v>103</v>
      </c>
      <c r="E75" s="67">
        <v>24000</v>
      </c>
      <c r="F75" s="67">
        <v>8560</v>
      </c>
      <c r="G75" s="67">
        <v>32560</v>
      </c>
    </row>
    <row r="76" spans="1:7" s="65" customFormat="1" x14ac:dyDescent="0.25">
      <c r="A76" s="137">
        <v>38</v>
      </c>
      <c r="B76" s="144"/>
      <c r="C76" s="145"/>
      <c r="D76" s="83" t="s">
        <v>135</v>
      </c>
      <c r="E76" s="66">
        <v>360</v>
      </c>
      <c r="F76" s="66">
        <v>0</v>
      </c>
      <c r="G76" s="66">
        <v>360</v>
      </c>
    </row>
    <row r="77" spans="1:7" x14ac:dyDescent="0.25">
      <c r="A77" s="143">
        <v>4</v>
      </c>
      <c r="B77" s="149"/>
      <c r="C77" s="150"/>
      <c r="D77" s="76" t="s">
        <v>13</v>
      </c>
      <c r="E77" s="67">
        <v>21560</v>
      </c>
      <c r="F77" s="67">
        <v>-8560</v>
      </c>
      <c r="G77" s="67">
        <v>13000</v>
      </c>
    </row>
    <row r="78" spans="1:7" ht="25.5" x14ac:dyDescent="0.25">
      <c r="A78" s="77">
        <v>42</v>
      </c>
      <c r="B78" s="78"/>
      <c r="C78" s="79"/>
      <c r="D78" s="76" t="s">
        <v>27</v>
      </c>
      <c r="E78" s="67">
        <v>21560</v>
      </c>
      <c r="F78" s="67">
        <v>-8560</v>
      </c>
      <c r="G78" s="67">
        <v>13000</v>
      </c>
    </row>
    <row r="79" spans="1:7" ht="25.5" customHeight="1" x14ac:dyDescent="0.25">
      <c r="A79" s="140" t="s">
        <v>148</v>
      </c>
      <c r="B79" s="141"/>
      <c r="C79" s="142"/>
      <c r="D79" s="102" t="s">
        <v>136</v>
      </c>
      <c r="E79" s="67">
        <v>0</v>
      </c>
      <c r="F79" s="67">
        <v>0</v>
      </c>
      <c r="G79" s="81">
        <v>0</v>
      </c>
    </row>
    <row r="80" spans="1:7" x14ac:dyDescent="0.25">
      <c r="A80" s="99">
        <v>3</v>
      </c>
      <c r="B80" s="100"/>
      <c r="C80" s="101"/>
      <c r="D80" s="103" t="s">
        <v>11</v>
      </c>
      <c r="E80" s="67">
        <v>0</v>
      </c>
      <c r="F80" s="81">
        <v>0</v>
      </c>
      <c r="G80" s="81">
        <v>0</v>
      </c>
    </row>
    <row r="81" spans="1:7" x14ac:dyDescent="0.25">
      <c r="A81" s="99">
        <v>32</v>
      </c>
      <c r="B81" s="100"/>
      <c r="C81" s="101"/>
      <c r="D81" s="103" t="s">
        <v>22</v>
      </c>
      <c r="E81" s="67"/>
      <c r="F81" s="81">
        <v>0</v>
      </c>
      <c r="G81" s="81">
        <v>0</v>
      </c>
    </row>
    <row r="82" spans="1:7" s="65" customFormat="1" ht="26.25" x14ac:dyDescent="0.25">
      <c r="A82" s="104">
        <v>37</v>
      </c>
      <c r="B82" s="105"/>
      <c r="C82" s="106"/>
      <c r="D82" s="80" t="s">
        <v>103</v>
      </c>
      <c r="E82" s="66">
        <v>0</v>
      </c>
      <c r="F82" s="66">
        <v>0</v>
      </c>
      <c r="G82" s="94">
        <v>0</v>
      </c>
    </row>
    <row r="83" spans="1:7" s="65" customFormat="1" x14ac:dyDescent="0.25">
      <c r="A83" s="143">
        <v>3721</v>
      </c>
      <c r="B83" s="134"/>
      <c r="C83" s="135"/>
      <c r="D83" s="83" t="s">
        <v>124</v>
      </c>
      <c r="E83" s="66">
        <v>0</v>
      </c>
      <c r="F83" s="66">
        <v>0</v>
      </c>
      <c r="G83" s="94">
        <v>0</v>
      </c>
    </row>
    <row r="84" spans="1:7" s="65" customFormat="1" x14ac:dyDescent="0.25">
      <c r="A84" s="140" t="s">
        <v>153</v>
      </c>
      <c r="B84" s="141"/>
      <c r="C84" s="142"/>
      <c r="D84" s="73" t="s">
        <v>117</v>
      </c>
      <c r="E84" s="67">
        <v>4000</v>
      </c>
      <c r="F84" s="67">
        <v>0</v>
      </c>
      <c r="G84" s="67">
        <v>4000</v>
      </c>
    </row>
    <row r="85" spans="1:7" x14ac:dyDescent="0.25">
      <c r="A85" s="143">
        <v>3</v>
      </c>
      <c r="B85" s="149"/>
      <c r="C85" s="150"/>
      <c r="D85" s="76" t="s">
        <v>11</v>
      </c>
      <c r="E85" s="67">
        <v>3990</v>
      </c>
      <c r="F85" s="67">
        <v>0</v>
      </c>
      <c r="G85" s="67">
        <v>3990</v>
      </c>
    </row>
    <row r="86" spans="1:7" s="65" customFormat="1" x14ac:dyDescent="0.25">
      <c r="A86" s="137">
        <v>31</v>
      </c>
      <c r="B86" s="138"/>
      <c r="C86" s="139"/>
      <c r="D86" s="76" t="s">
        <v>12</v>
      </c>
      <c r="E86" s="67">
        <v>500</v>
      </c>
      <c r="F86" s="67">
        <v>0</v>
      </c>
      <c r="G86" s="67">
        <v>500</v>
      </c>
    </row>
    <row r="87" spans="1:7" s="65" customFormat="1" x14ac:dyDescent="0.25">
      <c r="A87" s="77">
        <v>32</v>
      </c>
      <c r="B87" s="78"/>
      <c r="C87" s="79"/>
      <c r="D87" s="76" t="s">
        <v>22</v>
      </c>
      <c r="E87" s="67">
        <v>3490</v>
      </c>
      <c r="F87" s="67">
        <v>0</v>
      </c>
      <c r="G87" s="67">
        <v>3490</v>
      </c>
    </row>
    <row r="88" spans="1:7" x14ac:dyDescent="0.25">
      <c r="A88" s="143">
        <v>4</v>
      </c>
      <c r="B88" s="134"/>
      <c r="C88" s="135"/>
      <c r="D88" s="76" t="s">
        <v>13</v>
      </c>
      <c r="E88" s="67">
        <v>10</v>
      </c>
      <c r="F88" s="67">
        <v>0</v>
      </c>
      <c r="G88" s="67">
        <v>10</v>
      </c>
    </row>
    <row r="89" spans="1:7" ht="25.5" x14ac:dyDescent="0.25">
      <c r="A89" s="77">
        <v>42</v>
      </c>
      <c r="B89" s="78"/>
      <c r="C89" s="79"/>
      <c r="D89" s="76" t="s">
        <v>27</v>
      </c>
      <c r="E89" s="67">
        <v>10</v>
      </c>
      <c r="F89" s="67">
        <v>0</v>
      </c>
      <c r="G89" s="67">
        <v>10</v>
      </c>
    </row>
    <row r="90" spans="1:7" s="65" customFormat="1" x14ac:dyDescent="0.25">
      <c r="A90" s="140" t="s">
        <v>154</v>
      </c>
      <c r="B90" s="141"/>
      <c r="C90" s="142"/>
      <c r="D90" s="73" t="s">
        <v>118</v>
      </c>
      <c r="E90" s="67">
        <v>1990</v>
      </c>
      <c r="F90" s="67">
        <v>0</v>
      </c>
      <c r="G90" s="67">
        <v>1990</v>
      </c>
    </row>
    <row r="91" spans="1:7" s="65" customFormat="1" x14ac:dyDescent="0.25">
      <c r="A91" s="143">
        <v>3</v>
      </c>
      <c r="B91" s="149"/>
      <c r="C91" s="150"/>
      <c r="D91" s="76" t="s">
        <v>11</v>
      </c>
      <c r="E91" s="67">
        <v>995</v>
      </c>
      <c r="F91" s="67">
        <v>0</v>
      </c>
      <c r="G91" s="67">
        <v>995</v>
      </c>
    </row>
    <row r="92" spans="1:7" s="65" customFormat="1" x14ac:dyDescent="0.25">
      <c r="A92" s="77">
        <v>32</v>
      </c>
      <c r="B92" s="78"/>
      <c r="C92" s="79"/>
      <c r="D92" s="76" t="s">
        <v>22</v>
      </c>
      <c r="E92" s="67">
        <v>995</v>
      </c>
      <c r="F92" s="67">
        <v>0</v>
      </c>
      <c r="G92" s="67">
        <v>995</v>
      </c>
    </row>
    <row r="93" spans="1:7" s="65" customFormat="1" x14ac:dyDescent="0.25">
      <c r="A93" s="143">
        <v>4</v>
      </c>
      <c r="B93" s="149"/>
      <c r="C93" s="150"/>
      <c r="D93" s="76" t="s">
        <v>13</v>
      </c>
      <c r="E93" s="67">
        <v>995</v>
      </c>
      <c r="F93" s="67">
        <v>0</v>
      </c>
      <c r="G93" s="67">
        <v>995</v>
      </c>
    </row>
    <row r="94" spans="1:7" s="65" customFormat="1" ht="25.5" x14ac:dyDescent="0.25">
      <c r="A94" s="77">
        <v>42</v>
      </c>
      <c r="B94" s="78"/>
      <c r="C94" s="79"/>
      <c r="D94" s="76" t="s">
        <v>27</v>
      </c>
      <c r="E94" s="67">
        <v>995</v>
      </c>
      <c r="F94" s="67">
        <v>0</v>
      </c>
      <c r="G94" s="67">
        <v>995</v>
      </c>
    </row>
    <row r="95" spans="1:7" s="65" customFormat="1" x14ac:dyDescent="0.25">
      <c r="A95" s="140" t="s">
        <v>154</v>
      </c>
      <c r="B95" s="141"/>
      <c r="C95" s="142"/>
      <c r="D95" s="76" t="s">
        <v>122</v>
      </c>
      <c r="E95" s="67">
        <v>0</v>
      </c>
      <c r="F95" s="81">
        <v>4300</v>
      </c>
      <c r="G95" s="81">
        <v>4300</v>
      </c>
    </row>
    <row r="96" spans="1:7" x14ac:dyDescent="0.25">
      <c r="A96" s="74">
        <v>3</v>
      </c>
      <c r="B96" s="78"/>
      <c r="C96" s="79"/>
      <c r="D96" s="76" t="s">
        <v>11</v>
      </c>
      <c r="E96" s="67">
        <v>0</v>
      </c>
      <c r="F96" s="81">
        <v>4300</v>
      </c>
      <c r="G96" s="81">
        <v>4300</v>
      </c>
    </row>
    <row r="97" spans="1:7" x14ac:dyDescent="0.25">
      <c r="A97" s="77">
        <v>32</v>
      </c>
      <c r="B97" s="78"/>
      <c r="C97" s="79"/>
      <c r="D97" s="76" t="s">
        <v>22</v>
      </c>
      <c r="E97" s="67">
        <v>0</v>
      </c>
      <c r="F97" s="81">
        <v>4300</v>
      </c>
      <c r="G97" s="81">
        <v>4300</v>
      </c>
    </row>
    <row r="98" spans="1:7" s="65" customFormat="1" ht="25.5" x14ac:dyDescent="0.25">
      <c r="A98" s="140" t="s">
        <v>155</v>
      </c>
      <c r="B98" s="141"/>
      <c r="C98" s="142"/>
      <c r="D98" s="73" t="s">
        <v>120</v>
      </c>
      <c r="E98" s="67">
        <v>800</v>
      </c>
      <c r="F98" s="67">
        <v>0</v>
      </c>
      <c r="G98" s="67">
        <v>800</v>
      </c>
    </row>
    <row r="99" spans="1:7" s="65" customFormat="1" x14ac:dyDescent="0.25">
      <c r="A99" s="143">
        <v>3</v>
      </c>
      <c r="B99" s="149"/>
      <c r="C99" s="150"/>
      <c r="D99" s="76" t="s">
        <v>11</v>
      </c>
      <c r="E99" s="67">
        <v>800</v>
      </c>
      <c r="F99" s="67">
        <v>0</v>
      </c>
      <c r="G99" s="67">
        <v>800</v>
      </c>
    </row>
    <row r="100" spans="1:7" s="65" customFormat="1" x14ac:dyDescent="0.25">
      <c r="A100" s="77">
        <v>32</v>
      </c>
      <c r="B100" s="78"/>
      <c r="C100" s="79"/>
      <c r="D100" s="76" t="s">
        <v>22</v>
      </c>
      <c r="E100" s="67">
        <v>800</v>
      </c>
      <c r="F100" s="67">
        <v>0</v>
      </c>
      <c r="G100" s="67">
        <v>800</v>
      </c>
    </row>
    <row r="101" spans="1:7" x14ac:dyDescent="0.25">
      <c r="A101" s="140" t="s">
        <v>119</v>
      </c>
      <c r="B101" s="141"/>
      <c r="C101" s="142"/>
      <c r="D101" s="73" t="s">
        <v>123</v>
      </c>
      <c r="E101" s="67">
        <v>0</v>
      </c>
      <c r="F101" s="67">
        <v>0</v>
      </c>
      <c r="G101" s="67">
        <v>0</v>
      </c>
    </row>
    <row r="102" spans="1:7" x14ac:dyDescent="0.25">
      <c r="A102" s="74">
        <v>4</v>
      </c>
      <c r="B102" s="78"/>
      <c r="C102" s="79"/>
      <c r="D102" s="76" t="s">
        <v>13</v>
      </c>
      <c r="E102" s="67">
        <v>0</v>
      </c>
      <c r="F102" s="67">
        <v>0</v>
      </c>
      <c r="G102" s="67">
        <v>0</v>
      </c>
    </row>
    <row r="103" spans="1:7" ht="25.5" x14ac:dyDescent="0.25">
      <c r="A103" s="77">
        <v>42</v>
      </c>
      <c r="B103" s="78"/>
      <c r="C103" s="79"/>
      <c r="D103" s="76" t="s">
        <v>27</v>
      </c>
      <c r="E103" s="67">
        <v>0</v>
      </c>
      <c r="F103" s="67">
        <v>0</v>
      </c>
      <c r="G103" s="67">
        <v>0</v>
      </c>
    </row>
    <row r="104" spans="1:7" s="65" customFormat="1" x14ac:dyDescent="0.25">
      <c r="A104" s="146" t="s">
        <v>104</v>
      </c>
      <c r="B104" s="147"/>
      <c r="C104" s="148"/>
      <c r="D104" s="72" t="s">
        <v>105</v>
      </c>
      <c r="E104" s="109">
        <v>424000</v>
      </c>
      <c r="F104" s="109">
        <v>-41000</v>
      </c>
      <c r="G104" s="109">
        <v>383000</v>
      </c>
    </row>
    <row r="105" spans="1:7" s="65" customFormat="1" x14ac:dyDescent="0.25">
      <c r="A105" s="140" t="s">
        <v>99</v>
      </c>
      <c r="B105" s="141"/>
      <c r="C105" s="142"/>
      <c r="D105" s="73" t="s">
        <v>100</v>
      </c>
      <c r="E105" s="67">
        <v>292540</v>
      </c>
      <c r="F105" s="67">
        <v>-41000</v>
      </c>
      <c r="G105" s="67">
        <v>251540</v>
      </c>
    </row>
    <row r="106" spans="1:7" s="65" customFormat="1" x14ac:dyDescent="0.25">
      <c r="A106" s="143">
        <v>3</v>
      </c>
      <c r="B106" s="149"/>
      <c r="C106" s="150"/>
      <c r="D106" s="76" t="s">
        <v>11</v>
      </c>
      <c r="E106" s="67">
        <v>292540</v>
      </c>
      <c r="F106" s="67">
        <v>-41000</v>
      </c>
      <c r="G106" s="67">
        <v>251540</v>
      </c>
    </row>
    <row r="107" spans="1:7" x14ac:dyDescent="0.25">
      <c r="A107" s="137">
        <v>31</v>
      </c>
      <c r="B107" s="138"/>
      <c r="C107" s="139"/>
      <c r="D107" s="76" t="s">
        <v>12</v>
      </c>
      <c r="E107" s="67">
        <v>283840</v>
      </c>
      <c r="F107" s="67">
        <v>-41000</v>
      </c>
      <c r="G107" s="67">
        <v>242840</v>
      </c>
    </row>
    <row r="108" spans="1:7" x14ac:dyDescent="0.25">
      <c r="A108" s="77">
        <v>32</v>
      </c>
      <c r="B108" s="78"/>
      <c r="C108" s="79"/>
      <c r="D108" s="76" t="s">
        <v>22</v>
      </c>
      <c r="E108" s="67">
        <v>8700</v>
      </c>
      <c r="F108" s="67">
        <v>0</v>
      </c>
      <c r="G108" s="67">
        <v>8700</v>
      </c>
    </row>
    <row r="109" spans="1:7" s="65" customFormat="1" x14ac:dyDescent="0.25">
      <c r="A109" s="140" t="s">
        <v>156</v>
      </c>
      <c r="B109" s="141"/>
      <c r="C109" s="142"/>
      <c r="D109" s="73" t="s">
        <v>106</v>
      </c>
      <c r="E109" s="67">
        <v>131460</v>
      </c>
      <c r="F109" s="67">
        <v>0</v>
      </c>
      <c r="G109" s="67">
        <v>131460</v>
      </c>
    </row>
    <row r="110" spans="1:7" s="65" customFormat="1" x14ac:dyDescent="0.25">
      <c r="A110" s="143">
        <v>3</v>
      </c>
      <c r="B110" s="149"/>
      <c r="C110" s="150"/>
      <c r="D110" s="76" t="s">
        <v>11</v>
      </c>
      <c r="E110" s="67">
        <v>131460</v>
      </c>
      <c r="F110" s="67">
        <v>0</v>
      </c>
      <c r="G110" s="67">
        <v>131460</v>
      </c>
    </row>
    <row r="111" spans="1:7" x14ac:dyDescent="0.25">
      <c r="A111" s="137">
        <v>31</v>
      </c>
      <c r="B111" s="138"/>
      <c r="C111" s="139"/>
      <c r="D111" s="76" t="s">
        <v>12</v>
      </c>
      <c r="E111" s="67">
        <v>127560</v>
      </c>
      <c r="F111" s="67">
        <v>0</v>
      </c>
      <c r="G111" s="67">
        <v>127560</v>
      </c>
    </row>
    <row r="112" spans="1:7" x14ac:dyDescent="0.25">
      <c r="A112" s="77">
        <v>32</v>
      </c>
      <c r="B112" s="78"/>
      <c r="C112" s="79"/>
      <c r="D112" s="76" t="s">
        <v>22</v>
      </c>
      <c r="E112" s="67">
        <v>3900</v>
      </c>
      <c r="F112" s="67">
        <v>0</v>
      </c>
      <c r="G112" s="67">
        <v>3900</v>
      </c>
    </row>
    <row r="113" spans="1:9" x14ac:dyDescent="0.25">
      <c r="A113" s="146" t="s">
        <v>107</v>
      </c>
      <c r="B113" s="134"/>
      <c r="C113" s="135"/>
      <c r="D113" s="72" t="s">
        <v>108</v>
      </c>
      <c r="E113" s="109">
        <v>6000</v>
      </c>
      <c r="F113" s="109">
        <v>0</v>
      </c>
      <c r="G113" s="109">
        <v>6000</v>
      </c>
    </row>
    <row r="114" spans="1:9" s="65" customFormat="1" x14ac:dyDescent="0.25">
      <c r="A114" s="146" t="s">
        <v>109</v>
      </c>
      <c r="B114" s="147"/>
      <c r="C114" s="148"/>
      <c r="D114" s="72" t="s">
        <v>108</v>
      </c>
      <c r="E114" s="109">
        <v>6000</v>
      </c>
      <c r="F114" s="109">
        <v>0</v>
      </c>
      <c r="G114" s="109">
        <v>6000</v>
      </c>
    </row>
    <row r="115" spans="1:9" ht="25.5" x14ac:dyDescent="0.25">
      <c r="A115" s="146" t="s">
        <v>110</v>
      </c>
      <c r="B115" s="147"/>
      <c r="C115" s="148"/>
      <c r="D115" s="72" t="s">
        <v>111</v>
      </c>
      <c r="E115" s="109">
        <v>6000</v>
      </c>
      <c r="F115" s="109">
        <v>0</v>
      </c>
      <c r="G115" s="109">
        <v>6000</v>
      </c>
    </row>
    <row r="116" spans="1:9" x14ac:dyDescent="0.25">
      <c r="A116" s="140" t="s">
        <v>99</v>
      </c>
      <c r="B116" s="141"/>
      <c r="C116" s="142"/>
      <c r="D116" s="73" t="s">
        <v>100</v>
      </c>
      <c r="E116" s="67">
        <v>6000</v>
      </c>
      <c r="F116" s="67">
        <v>0</v>
      </c>
      <c r="G116" s="67">
        <v>6000</v>
      </c>
    </row>
    <row r="117" spans="1:9" x14ac:dyDescent="0.25">
      <c r="A117" s="143">
        <v>3</v>
      </c>
      <c r="B117" s="149"/>
      <c r="C117" s="150"/>
      <c r="D117" s="76" t="s">
        <v>11</v>
      </c>
      <c r="E117" s="67">
        <v>6000</v>
      </c>
      <c r="F117" s="67">
        <v>0</v>
      </c>
      <c r="G117" s="67">
        <v>6000</v>
      </c>
    </row>
    <row r="118" spans="1:9" x14ac:dyDescent="0.25">
      <c r="A118" s="143">
        <v>32</v>
      </c>
      <c r="B118" s="134"/>
      <c r="C118" s="135"/>
      <c r="D118" s="82" t="s">
        <v>22</v>
      </c>
      <c r="E118" s="67">
        <v>6000</v>
      </c>
      <c r="F118" s="67">
        <v>0</v>
      </c>
      <c r="G118" s="67">
        <v>6000</v>
      </c>
    </row>
    <row r="119" spans="1:9" x14ac:dyDescent="0.25">
      <c r="A119" s="65"/>
      <c r="B119" s="65"/>
      <c r="C119" s="65"/>
      <c r="D119" s="65"/>
      <c r="E119" s="65"/>
      <c r="F119" s="65"/>
      <c r="G119" s="107"/>
    </row>
    <row r="120" spans="1:9" x14ac:dyDescent="0.25">
      <c r="A120" s="65"/>
      <c r="B120" s="65" t="s">
        <v>127</v>
      </c>
      <c r="C120" s="65"/>
      <c r="D120" s="65"/>
      <c r="E120" s="65" t="s">
        <v>125</v>
      </c>
      <c r="F120" s="65"/>
      <c r="G120" s="107"/>
    </row>
    <row r="121" spans="1:9" x14ac:dyDescent="0.25">
      <c r="B121" t="s">
        <v>128</v>
      </c>
      <c r="E121" t="s">
        <v>126</v>
      </c>
    </row>
    <row r="122" spans="1:9" x14ac:dyDescent="0.25">
      <c r="E122" s="108"/>
      <c r="F122" s="108"/>
      <c r="G122" s="108"/>
      <c r="H122" s="108"/>
      <c r="I122" s="108"/>
    </row>
    <row r="123" spans="1:9" x14ac:dyDescent="0.25">
      <c r="E123" s="108"/>
      <c r="F123" s="108"/>
      <c r="G123" s="108"/>
      <c r="H123" s="108"/>
    </row>
    <row r="124" spans="1:9" x14ac:dyDescent="0.25">
      <c r="E124" s="108"/>
      <c r="F124" s="108"/>
      <c r="G124" s="108"/>
      <c r="H124" s="108"/>
    </row>
    <row r="125" spans="1:9" x14ac:dyDescent="0.25">
      <c r="E125" s="108"/>
      <c r="F125" s="108"/>
      <c r="G125" s="108"/>
      <c r="H125" s="108"/>
    </row>
    <row r="126" spans="1:9" x14ac:dyDescent="0.25">
      <c r="E126" s="108"/>
      <c r="F126" s="108"/>
      <c r="G126" s="108"/>
      <c r="H126" s="108"/>
    </row>
    <row r="127" spans="1:9" x14ac:dyDescent="0.25">
      <c r="E127" s="108"/>
      <c r="F127" s="108"/>
      <c r="G127" s="108"/>
      <c r="H127" s="108"/>
    </row>
    <row r="129" spans="5:8" x14ac:dyDescent="0.25">
      <c r="E129" s="108"/>
      <c r="F129" s="108"/>
      <c r="G129" s="108"/>
      <c r="H129" s="108"/>
    </row>
  </sheetData>
  <mergeCells count="82">
    <mergeCell ref="A43:C43"/>
    <mergeCell ref="A66:C66"/>
    <mergeCell ref="A83:C83"/>
    <mergeCell ref="A55:C55"/>
    <mergeCell ref="A58:C58"/>
    <mergeCell ref="A63:C63"/>
    <mergeCell ref="A60:C60"/>
    <mergeCell ref="A77:C77"/>
    <mergeCell ref="A67:C67"/>
    <mergeCell ref="A68:C68"/>
    <mergeCell ref="A76:C76"/>
    <mergeCell ref="A70:C70"/>
    <mergeCell ref="A118:C118"/>
    <mergeCell ref="A1:G1"/>
    <mergeCell ref="A3:G3"/>
    <mergeCell ref="A5:C5"/>
    <mergeCell ref="A10:C10"/>
    <mergeCell ref="A11:C11"/>
    <mergeCell ref="A12:C12"/>
    <mergeCell ref="A6:C6"/>
    <mergeCell ref="A7:C7"/>
    <mergeCell ref="A8:C8"/>
    <mergeCell ref="A9:C9"/>
    <mergeCell ref="A20:C20"/>
    <mergeCell ref="A21:C21"/>
    <mergeCell ref="A14:C14"/>
    <mergeCell ref="A15:C15"/>
    <mergeCell ref="A13:C13"/>
    <mergeCell ref="A16:C16"/>
    <mergeCell ref="A17:C17"/>
    <mergeCell ref="A19:C19"/>
    <mergeCell ref="A31:C31"/>
    <mergeCell ref="A32:C32"/>
    <mergeCell ref="A33:C33"/>
    <mergeCell ref="A35:C35"/>
    <mergeCell ref="A24:C24"/>
    <mergeCell ref="A25:C25"/>
    <mergeCell ref="A26:C26"/>
    <mergeCell ref="A27:C27"/>
    <mergeCell ref="A28:C28"/>
    <mergeCell ref="A30:C30"/>
    <mergeCell ref="A36:C36"/>
    <mergeCell ref="A37:C37"/>
    <mergeCell ref="A38:C38"/>
    <mergeCell ref="A39:C39"/>
    <mergeCell ref="A40:C40"/>
    <mergeCell ref="A41:C41"/>
    <mergeCell ref="A45:C45"/>
    <mergeCell ref="A46:C46"/>
    <mergeCell ref="A53:C53"/>
    <mergeCell ref="A54:C54"/>
    <mergeCell ref="A49:C49"/>
    <mergeCell ref="A44:C44"/>
    <mergeCell ref="A71:C71"/>
    <mergeCell ref="A72:C72"/>
    <mergeCell ref="A93:C93"/>
    <mergeCell ref="A91:C91"/>
    <mergeCell ref="A84:C84"/>
    <mergeCell ref="A85:C85"/>
    <mergeCell ref="A86:C86"/>
    <mergeCell ref="A90:C90"/>
    <mergeCell ref="A79:C79"/>
    <mergeCell ref="A110:C110"/>
    <mergeCell ref="A111:C111"/>
    <mergeCell ref="A98:C98"/>
    <mergeCell ref="A99:C99"/>
    <mergeCell ref="A104:C104"/>
    <mergeCell ref="A105:C105"/>
    <mergeCell ref="A50:C50"/>
    <mergeCell ref="A51:C51"/>
    <mergeCell ref="A52:C52"/>
    <mergeCell ref="A88:C88"/>
    <mergeCell ref="A113:C113"/>
    <mergeCell ref="A114:C114"/>
    <mergeCell ref="A115:C115"/>
    <mergeCell ref="A116:C116"/>
    <mergeCell ref="A117:C117"/>
    <mergeCell ref="A106:C106"/>
    <mergeCell ref="A107:C107"/>
    <mergeCell ref="A109:C109"/>
    <mergeCell ref="A95:C95"/>
    <mergeCell ref="A101:C10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PC</cp:lastModifiedBy>
  <cp:lastPrinted>2026-06-18T11:12:00Z</cp:lastPrinted>
  <dcterms:created xsi:type="dcterms:W3CDTF">2022-08-12T12:51:27Z</dcterms:created>
  <dcterms:modified xsi:type="dcterms:W3CDTF">2026-06-19T09:01:47Z</dcterms:modified>
</cp:coreProperties>
</file>