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FINANCIJSKI PLANOVI\FINANCIJSKI PLAN 2026-2028\"/>
    </mc:Choice>
  </mc:AlternateContent>
  <bookViews>
    <workbookView xWindow="0" yWindow="0" windowWidth="28800" windowHeight="12315" firstSheet="2" activeTab="6"/>
  </bookViews>
  <sheets>
    <sheet name="SAŽETAK" sheetId="16" r:id="rId1"/>
    <sheet name=" Račun prihoda i rashoda" sheetId="3" r:id="rId2"/>
    <sheet name="Prihodi i rashodi po izvorima" sheetId="10" r:id="rId3"/>
    <sheet name="Rashodi prema funkcijskoj kl" sheetId="5" r:id="rId4"/>
    <sheet name="Račun financiranja" sheetId="6" r:id="rId5"/>
    <sheet name="Račun financiranja po izvorima" sheetId="11" r:id="rId6"/>
    <sheet name="POSEBNI DIO" sheetId="7" r:id="rId7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5" i="3" l="1"/>
  <c r="E24" i="3"/>
  <c r="E31" i="3"/>
  <c r="F25" i="3"/>
  <c r="G25" i="3"/>
  <c r="H25" i="3"/>
  <c r="H24" i="3" s="1"/>
  <c r="G24" i="3"/>
  <c r="D25" i="3"/>
  <c r="F35" i="10" l="1"/>
  <c r="E39" i="10"/>
  <c r="F39" i="10"/>
  <c r="E15" i="10"/>
  <c r="F15" i="10"/>
  <c r="E11" i="10"/>
  <c r="F11" i="10"/>
  <c r="E11" i="3" l="1"/>
  <c r="G31" i="3" l="1"/>
  <c r="E17" i="10" l="1"/>
  <c r="F17" i="10"/>
  <c r="D17" i="10"/>
  <c r="J11" i="16" l="1"/>
  <c r="B10" i="5" l="1"/>
  <c r="B11" i="5" s="1"/>
  <c r="B39" i="10" l="1"/>
  <c r="B37" i="10"/>
  <c r="B35" i="10"/>
  <c r="B33" i="10"/>
  <c r="B31" i="10"/>
  <c r="B29" i="10"/>
  <c r="C28" i="10"/>
  <c r="D39" i="10"/>
  <c r="D37" i="10"/>
  <c r="E37" i="10"/>
  <c r="F37" i="10"/>
  <c r="D35" i="10"/>
  <c r="E35" i="10"/>
  <c r="D33" i="10"/>
  <c r="E33" i="10"/>
  <c r="F33" i="10"/>
  <c r="D31" i="10"/>
  <c r="E31" i="10"/>
  <c r="F31" i="10"/>
  <c r="D29" i="10"/>
  <c r="E29" i="10"/>
  <c r="F29" i="10"/>
  <c r="C39" i="10"/>
  <c r="C37" i="10"/>
  <c r="C35" i="10"/>
  <c r="C33" i="10"/>
  <c r="C31" i="10"/>
  <c r="C29" i="10"/>
  <c r="B21" i="10"/>
  <c r="B19" i="10"/>
  <c r="B17" i="10"/>
  <c r="B15" i="10"/>
  <c r="B13" i="10"/>
  <c r="B11" i="10"/>
  <c r="D21" i="10"/>
  <c r="E21" i="10"/>
  <c r="F21" i="10"/>
  <c r="D19" i="10"/>
  <c r="E19" i="10"/>
  <c r="F19" i="10"/>
  <c r="D15" i="10"/>
  <c r="D13" i="10"/>
  <c r="E13" i="10"/>
  <c r="E10" i="10" s="1"/>
  <c r="F13" i="10"/>
  <c r="D11" i="10"/>
  <c r="C21" i="10"/>
  <c r="C19" i="10"/>
  <c r="C17" i="10"/>
  <c r="C15" i="10"/>
  <c r="C13" i="10"/>
  <c r="C11" i="10"/>
  <c r="F31" i="3"/>
  <c r="F24" i="3" s="1"/>
  <c r="H31" i="3"/>
  <c r="D31" i="3"/>
  <c r="F11" i="3"/>
  <c r="G11" i="3"/>
  <c r="H11" i="3"/>
  <c r="H10" i="3" s="1"/>
  <c r="E10" i="3"/>
  <c r="F10" i="3"/>
  <c r="G10" i="3"/>
  <c r="D16" i="3"/>
  <c r="D11" i="3"/>
  <c r="E10" i="5"/>
  <c r="E11" i="5" s="1"/>
  <c r="F10" i="5"/>
  <c r="F11" i="5" s="1"/>
  <c r="C10" i="5"/>
  <c r="C11" i="5" s="1"/>
  <c r="D10" i="5"/>
  <c r="D11" i="5" s="1"/>
  <c r="D10" i="3" l="1"/>
  <c r="E28" i="10"/>
  <c r="D28" i="10"/>
  <c r="F10" i="10"/>
  <c r="D10" i="10"/>
  <c r="C10" i="10"/>
  <c r="B10" i="10"/>
  <c r="F28" i="10"/>
  <c r="B28" i="10"/>
  <c r="D24" i="3"/>
  <c r="F37" i="16" l="1"/>
  <c r="G34" i="16" s="1"/>
  <c r="G37" i="16" s="1"/>
  <c r="H34" i="16" s="1"/>
  <c r="H37" i="16" s="1"/>
  <c r="I34" i="16" s="1"/>
  <c r="I37" i="16" s="1"/>
  <c r="J34" i="16" s="1"/>
  <c r="J37" i="16" s="1"/>
  <c r="J21" i="16" l="1"/>
  <c r="I21" i="16"/>
  <c r="H21" i="16"/>
  <c r="G21" i="16"/>
  <c r="F21" i="16"/>
  <c r="I11" i="16"/>
  <c r="H11" i="16"/>
  <c r="G11" i="16"/>
  <c r="F11" i="16"/>
  <c r="J8" i="16"/>
  <c r="I8" i="16"/>
  <c r="H8" i="16"/>
  <c r="G8" i="16"/>
  <c r="F8" i="16"/>
  <c r="J14" i="16" l="1"/>
  <c r="J22" i="16" s="1"/>
  <c r="J28" i="16" s="1"/>
  <c r="F14" i="16"/>
  <c r="F22" i="16" s="1"/>
  <c r="F28" i="16" s="1"/>
  <c r="G14" i="16"/>
  <c r="G22" i="16" s="1"/>
  <c r="G28" i="16" s="1"/>
  <c r="G29" i="16" s="1"/>
  <c r="I14" i="16"/>
  <c r="I22" i="16" s="1"/>
  <c r="I28" i="16" s="1"/>
  <c r="H14" i="16"/>
  <c r="H22" i="16" s="1"/>
  <c r="H28" i="16" s="1"/>
  <c r="H29" i="16" s="1"/>
  <c r="J29" i="16" l="1"/>
  <c r="I29" i="16"/>
  <c r="F29" i="16"/>
</calcChain>
</file>

<file path=xl/sharedStrings.xml><?xml version="1.0" encoding="utf-8"?>
<sst xmlns="http://schemas.openxmlformats.org/spreadsheetml/2006/main" count="337" uniqueCount="165">
  <si>
    <t>PRIHODI UKUPNO</t>
  </si>
  <si>
    <t>RASHODI UKUPNO</t>
  </si>
  <si>
    <t>NETO FINANCIRANJE</t>
  </si>
  <si>
    <t>Projekcija proračuna
za 2025.</t>
  </si>
  <si>
    <t>Naziv prihoda</t>
  </si>
  <si>
    <t xml:space="preserve">A. RAČUN PRIHODA I RASHODA </t>
  </si>
  <si>
    <t>Razred</t>
  </si>
  <si>
    <t>Skupina</t>
  </si>
  <si>
    <t>Prihodi poslovanja</t>
  </si>
  <si>
    <t>Prihodi od prodaje nefinancijske imovine</t>
  </si>
  <si>
    <t>Prihodi od prodaje neproizvedene dugotrajne imovine</t>
  </si>
  <si>
    <t>Naziv rashoda</t>
  </si>
  <si>
    <t>Rashodi poslovanja</t>
  </si>
  <si>
    <t>Rashodi za zaposlene</t>
  </si>
  <si>
    <t>Rashodi za nabavu nefinancijske imovine</t>
  </si>
  <si>
    <t>Rashodi za nabavu neproizvedene dugotrajne imovine</t>
  </si>
  <si>
    <t>RASHODI PREMA FUNKCIJSKOJ KLASIFIKACIJI</t>
  </si>
  <si>
    <t>Primici od financijske imovine i zaduživanja</t>
  </si>
  <si>
    <t>Izdaci za financijsku imovinu i otplate zajmova</t>
  </si>
  <si>
    <t>II. POSEBNI DIO</t>
  </si>
  <si>
    <t>I. OPĆI DIO</t>
  </si>
  <si>
    <t>Šifra</t>
  </si>
  <si>
    <t xml:space="preserve">Naziv </t>
  </si>
  <si>
    <t>Materijalni rashodi</t>
  </si>
  <si>
    <t>Primici od zaduživanja</t>
  </si>
  <si>
    <t>Izdaci za otplatu glavnice primljenih kredita i zajmova</t>
  </si>
  <si>
    <t>B) SAŽETAK RAČUNA FINANCIRANJA</t>
  </si>
  <si>
    <t>A) SAŽETAK RAČUNA PRIHODA I RASHODA</t>
  </si>
  <si>
    <t>Rashodi za nabavu proizvedene dugotrajne imovine</t>
  </si>
  <si>
    <t>…</t>
  </si>
  <si>
    <t>Naziv</t>
  </si>
  <si>
    <t>Proračun za 2024.</t>
  </si>
  <si>
    <t>Projekcija proračuna
za 2026.</t>
  </si>
  <si>
    <t>Izvršenje 2022.</t>
  </si>
  <si>
    <t>Plan 2023.</t>
  </si>
  <si>
    <t>EUR</t>
  </si>
  <si>
    <t>PRIHODI POSLOVANJA PREMA EKONOMSKOJ KLASIFIKACIJI</t>
  </si>
  <si>
    <t>RASHODI POSLOVANJA PREMA EKONOMSKOJ KLASIFIKACIJI</t>
  </si>
  <si>
    <t>PRIHODI POSLOVANJA PREMA IZVORIMA FINANCIRANJA</t>
  </si>
  <si>
    <t>RASHODI POSLOVANJA PREMA IZVORIMA FINANCIRANJA</t>
  </si>
  <si>
    <t>Brojčana oznaka i naziv</t>
  </si>
  <si>
    <t>1 Opći prihodi i primici</t>
  </si>
  <si>
    <t xml:space="preserve">  11 Opći prihodi i primici</t>
  </si>
  <si>
    <t>3 Vlastiti prihodi</t>
  </si>
  <si>
    <t xml:space="preserve">  31 Vlastiti prihodi</t>
  </si>
  <si>
    <t>B. RAČUN FINANCIRANJA PREMA EKONOMSKOJ KLASIFIKACIJI</t>
  </si>
  <si>
    <t>B. RAČUN FINANCIRANJA PREMA IZVORIMA FINANCIRANJA</t>
  </si>
  <si>
    <t>PRIMICI UKUPNO</t>
  </si>
  <si>
    <t>IZDACI UKUPNO</t>
  </si>
  <si>
    <t>8 Namjenski primici od zaduživanja</t>
  </si>
  <si>
    <t>6 PRIHODI POSLOVANJA</t>
  </si>
  <si>
    <t>7 PRIHODI OD PRODAJE NEFINANCIJSKE IMOVINE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</si>
  <si>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</si>
  <si>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</si>
  <si>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</si>
  <si>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</si>
  <si>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 xml:space="preserve">   81 Namjenski primici od zaduživanja</t>
  </si>
  <si>
    <t>* Napomena: Iznosi u stupcima Izvršenje 2022. preračunavaju se iz kuna u eure prema fiksnom tečaju konverzije (1 EUR=7,53450 kuna) i po pravilima za preračunavanje i zaokruživanje.</t>
  </si>
  <si>
    <t>D) VIŠEGODIŠNJI PLAN URAVNOTEŽENJA</t>
  </si>
  <si>
    <t xml:space="preserve">C) PRENESENI VIŠAK ILI PRENESENI MANJAK </t>
  </si>
  <si>
    <t>RAZLIKA - VIŠAK / MANJAK</t>
  </si>
  <si>
    <t>VIŠAK / MANJAK + NETO FINANCIRANJE</t>
  </si>
  <si>
    <t>VIŠAK / MANJAK + NETO FINANCIRANJE + PRIJENOS VIŠKA / MANJKA IZ PRETHODNE(IH) GODINE - PRIJENOS VIŠKA / MANJKA U SLJEDEĆE RAZDOBLJE</t>
  </si>
  <si>
    <t>PRIJENOS VIŠKA / MANJKA U SLJEDEĆE RAZDOBLJE</t>
  </si>
  <si>
    <t>PRIJENOS VIŠKA / MANJKA IZ PRETHODNE(IH) GODINE</t>
  </si>
  <si>
    <t>VIŠAK / MANJAK TEKUĆE GODINE</t>
  </si>
  <si>
    <t>VIŠAK / MANJAK IZ PRETHODNE(IH) GODINE KOJI ĆE SE RASPOREDITI / POKRITI</t>
  </si>
  <si>
    <t>Pomoći iz inozemstva i od subjekata unutar općeg proračuna</t>
  </si>
  <si>
    <t xml:space="preserve">Prihodi od upravnih i administrativnih pristojbi, pristojbi po posebnim propisima i naknada </t>
  </si>
  <si>
    <t>Prihodi od prodaje proizvoda i robe te pruženih usluga i prihodi od donacija</t>
  </si>
  <si>
    <t>Pridodi iz nadležnog proračuna i od HZZO-a temeljem ugovornih obveza</t>
  </si>
  <si>
    <t>Financijski rashodi</t>
  </si>
  <si>
    <t>Nagrade građanima i kućanstvima na temelju osig. I druge naknade</t>
  </si>
  <si>
    <t xml:space="preserve">4 Prihodi za posebne namjene </t>
  </si>
  <si>
    <t xml:space="preserve">   3.1. Vlastiti prihodi</t>
  </si>
  <si>
    <t xml:space="preserve">  4.1 Prihodi za posebne namjene</t>
  </si>
  <si>
    <t xml:space="preserve">   1.1. Prihodi iz nadležnog proračuna</t>
  </si>
  <si>
    <t>5. Pomoći</t>
  </si>
  <si>
    <t xml:space="preserve">  5.1. Tekuće pomoći iz proračuna</t>
  </si>
  <si>
    <t>6. Donacije</t>
  </si>
  <si>
    <t xml:space="preserve">  6.1. Donacije </t>
  </si>
  <si>
    <t>7. Prihodi od prodaje ili zamj.nef.imovine i nak.s osn.osig.</t>
  </si>
  <si>
    <t xml:space="preserve">  7.1. Prihodi od prodaje ili zamj.nef.imovine i nak.s osn.osig.</t>
  </si>
  <si>
    <t>09 Obrazovanje</t>
  </si>
  <si>
    <t>091 Predškolsko i osnovno obrazovanje</t>
  </si>
  <si>
    <t>096 Dodatne usluge u obrazovanju</t>
  </si>
  <si>
    <t>RAZDJEL 600</t>
  </si>
  <si>
    <t>UPRAVNI ODJEL ZA DRUŠTVENE DJELATNOSTI, MLADE I SPORT</t>
  </si>
  <si>
    <t>GLAVA 60002</t>
  </si>
  <si>
    <t>OSNOVNE ŠKOLE</t>
  </si>
  <si>
    <t>GLAVNI PROGRAM A12</t>
  </si>
  <si>
    <t xml:space="preserve">OBRAZOVANJE </t>
  </si>
  <si>
    <t>PROGRAM 4002</t>
  </si>
  <si>
    <t>OBRAZOVANJE DO STANDARDA</t>
  </si>
  <si>
    <t>Aktivnost A402001</t>
  </si>
  <si>
    <t>Decentralizirane funkcije osnovnoškolskog obrazovanja</t>
  </si>
  <si>
    <t>Izvor financiranja 5.1.102</t>
  </si>
  <si>
    <t>DECENTRALIZIRANA SREDSTVA ŠKOLE</t>
  </si>
  <si>
    <t>Aktivnost A402002</t>
  </si>
  <si>
    <t>Administrativno, tehničko i stručno osoblje</t>
  </si>
  <si>
    <t>Aktivnost K402001</t>
  </si>
  <si>
    <t>Kapitalna ulaganja u osnovne škole</t>
  </si>
  <si>
    <t>PROGRAM 4003</t>
  </si>
  <si>
    <t>OBRAZOVANJE IZNAD STANDARDA</t>
  </si>
  <si>
    <t>Aktivnost A403002</t>
  </si>
  <si>
    <t>Produženi boravak u osnovnim školama</t>
  </si>
  <si>
    <t>Izvor financiranja 1.1.01</t>
  </si>
  <si>
    <t>OPĆI PRIHODI I PRIMICI</t>
  </si>
  <si>
    <t>Aktivnost A403005</t>
  </si>
  <si>
    <t>Redovni program odgoja i obrazovanja</t>
  </si>
  <si>
    <t>Naknade građanima i kućanstvima na temelju osiguranja i druge naknade</t>
  </si>
  <si>
    <t>Tekući projekt T403012</t>
  </si>
  <si>
    <t>Pomoćnici u nastavi</t>
  </si>
  <si>
    <t>Izvor financiranja 5.1.149</t>
  </si>
  <si>
    <t>POMOĆI ZA PROJEKT ZAJEDNO DO ZNANJA</t>
  </si>
  <si>
    <t>GLAVNI PROGRAM A16</t>
  </si>
  <si>
    <t>SOCIJALNA SKRB</t>
  </si>
  <si>
    <t>PROGRAM 4007</t>
  </si>
  <si>
    <t>Aktivnost A407001</t>
  </si>
  <si>
    <t>pomoć socijalno ugroženoj kategoriji građana</t>
  </si>
  <si>
    <t>Izvor financiranja 5.1.95</t>
  </si>
  <si>
    <t>POMOĆI IZ DRŽ.PR.ZA OŠ MONTE ZARO</t>
  </si>
  <si>
    <t>Izvor financiranja 4.1.34</t>
  </si>
  <si>
    <t>PRIHODI OD SUFINANCIRANJA CIJENE USLUGA OŠ MONTE ZARO</t>
  </si>
  <si>
    <t>POMOĆI IZ OPĆINSKIH PR.OŠ MONTE ZARO</t>
  </si>
  <si>
    <t>Izvor financiranja 5.1.64</t>
  </si>
  <si>
    <t>Izvor financiranja 3.1.51</t>
  </si>
  <si>
    <t>OSTALI PRIHODI OŠ MONTE ZARO</t>
  </si>
  <si>
    <t>Izvor financiranja 3.1.74</t>
  </si>
  <si>
    <t>OSTALI PRIHODI OŠ MONTE ZARO- ZADRUGA</t>
  </si>
  <si>
    <t>Izvor financiranja 5.1.94</t>
  </si>
  <si>
    <t>POMOĆI IZ ŽUP.PR.ZA OŠ MONTE ZARO</t>
  </si>
  <si>
    <t>DONACIJE OŠ MONTE ZARO</t>
  </si>
  <si>
    <t>Izvor financiranja 7.1.17</t>
  </si>
  <si>
    <t>PRIHODI OD NAKNADA ŠTETA S OSNOVE OSIGURANJA OŠ MONTE ZARO</t>
  </si>
  <si>
    <t>Izvor financiranja 5.1.185</t>
  </si>
  <si>
    <t>POMOĆI IZ DRŽ.PR.ZA OŠ MONTE ZARO- VIŠAK</t>
  </si>
  <si>
    <t>Izvor financiranja 6.1.31</t>
  </si>
  <si>
    <t>DONACIJE- VIŠAK</t>
  </si>
  <si>
    <t>PRIHODI OD PRODAJE STANOVA- VIŠAK</t>
  </si>
  <si>
    <t>Ravnateljica</t>
  </si>
  <si>
    <t>Branka Sironić Buić</t>
  </si>
  <si>
    <t>Računovođa</t>
  </si>
  <si>
    <t>Sara Rajko</t>
  </si>
  <si>
    <t>Izvršenje 2023.*</t>
  </si>
  <si>
    <t>Plan 2024.</t>
  </si>
  <si>
    <t>Proračun za 2025.</t>
  </si>
  <si>
    <t>Projekcija proračuna
za 2027.</t>
  </si>
  <si>
    <t>PRIHODI OD SUFINANCIRANJA CIJENE USLUGA OŠ MONTE ZARO- VIŠAK</t>
  </si>
  <si>
    <t>Prihodi od prodaje proizvedene dugotrajne imovine</t>
  </si>
  <si>
    <t>Rashodi za dodatna ulaganja na nefinancijskoj imovini</t>
  </si>
  <si>
    <t>Rashodi za dodatna ulaganja na nefinanc.imovini</t>
  </si>
  <si>
    <t>OSTALI PRIHODI OŠ MONTE ZARO- VIŠAK</t>
  </si>
  <si>
    <t>Ostali rashodi</t>
  </si>
  <si>
    <t>POMOĆI IZ DRŽ.PR.ZA OŠ MONTE ZARO-VIŠAK</t>
  </si>
  <si>
    <t>Izvor financiranja 5.1.158</t>
  </si>
  <si>
    <t>Izvršenje 2024.</t>
  </si>
  <si>
    <t>Plan 2025.</t>
  </si>
  <si>
    <t>Proračun za 2026.</t>
  </si>
  <si>
    <t>Projekcija proračuna za 2027.</t>
  </si>
  <si>
    <t>Projekcija proračuna za 2028.</t>
  </si>
  <si>
    <t>PRORAČUN JEDINICE LOKALNE I PODRUČNE (REGIONALNE) SAMOUPRAVE ZA 2026.  I PROJEKCIJA ZA 2027. I 2028. GODINUGODINU</t>
  </si>
  <si>
    <t>PRORAČUN JEDINICE LOKALNE I PODRUČNE (REGIONALNE) SAMOUPRAVE ZA 2026. I PROJEKCIJA ZA 2027. I 2028. GODINU</t>
  </si>
  <si>
    <t>Izvršenje 2024.*</t>
  </si>
  <si>
    <t>Projekcija proračuna
za 2028.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</si>
</sst>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b/>
      <i/>
      <sz val="9"/>
      <color indexed="8"/>
      <name val="Arial"/>
      <family val="2"/>
      <charset val="238"/>
    </font>
    <font>
      <sz val="9"/>
      <color theme="1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indexed="8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b/>
      <sz val="12"/>
      <name val="Arial"/>
      <family val="2"/>
      <charset val="238"/>
    </font>
    <font>
      <sz val="12"/>
      <name val="Calibri"/>
      <family val="2"/>
      <charset val="238"/>
      <scheme val="minor"/>
    </font>
    <font>
      <b/>
      <i/>
      <sz val="10"/>
      <name val="Arial"/>
      <family val="2"/>
      <charset val="238"/>
    </font>
    <font>
      <i/>
      <sz val="9"/>
      <color theme="1"/>
      <name val="Arial"/>
      <family val="2"/>
      <charset val="238"/>
    </font>
    <font>
      <sz val="12"/>
      <name val="Times New Roman"/>
      <family val="1"/>
    </font>
    <font>
      <b/>
      <i/>
      <sz val="10"/>
      <color indexed="8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80"/>
      </left>
      <right style="thin">
        <color rgb="FF00008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 applyProtection="1">
      <alignment horizontal="right" wrapText="1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0" fontId="7" fillId="2" borderId="3" xfId="0" quotePrefix="1" applyFont="1" applyFill="1" applyBorder="1" applyAlignment="1">
      <alignment horizontal="left" vertical="center"/>
    </xf>
    <xf numFmtId="0" fontId="8" fillId="2" borderId="3" xfId="0" quotePrefix="1" applyFont="1" applyFill="1" applyBorder="1" applyAlignment="1">
      <alignment horizontal="left" vertical="center"/>
    </xf>
    <xf numFmtId="0" fontId="9" fillId="2" borderId="3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horizontal="left" vertical="center"/>
    </xf>
    <xf numFmtId="0" fontId="7" fillId="2" borderId="3" xfId="0" applyNumberFormat="1" applyFont="1" applyFill="1" applyBorder="1" applyAlignment="1" applyProtection="1">
      <alignment horizontal="left" vertical="center" wrapText="1"/>
    </xf>
    <xf numFmtId="0" fontId="8" fillId="2" borderId="3" xfId="0" quotePrefix="1" applyFont="1" applyFill="1" applyBorder="1" applyAlignment="1">
      <alignment horizontal="left" vertical="center" wrapText="1"/>
    </xf>
    <xf numFmtId="0" fontId="6" fillId="4" borderId="4" xfId="0" applyNumberFormat="1" applyFont="1" applyFill="1" applyBorder="1" applyAlignment="1" applyProtection="1">
      <alignment horizontal="center" vertical="center" wrapText="1"/>
    </xf>
    <xf numFmtId="0" fontId="6" fillId="4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quotePrefix="1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/>
    <xf numFmtId="3" fontId="6" fillId="0" borderId="3" xfId="0" applyNumberFormat="1" applyFont="1" applyBorder="1" applyAlignment="1">
      <alignment horizontal="right"/>
    </xf>
    <xf numFmtId="0" fontId="6" fillId="0" borderId="1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left" wrapText="1"/>
    </xf>
    <xf numFmtId="0" fontId="6" fillId="0" borderId="2" xfId="0" quotePrefix="1" applyFont="1" applyBorder="1" applyAlignment="1">
      <alignment horizontal="center" wrapText="1"/>
    </xf>
    <xf numFmtId="0" fontId="6" fillId="0" borderId="2" xfId="0" quotePrefix="1" applyNumberFormat="1" applyFont="1" applyFill="1" applyBorder="1" applyAlignment="1" applyProtection="1">
      <alignment horizontal="left"/>
    </xf>
    <xf numFmtId="3" fontId="6" fillId="3" borderId="1" xfId="0" quotePrefix="1" applyNumberFormat="1" applyFont="1" applyFill="1" applyBorder="1" applyAlignment="1">
      <alignment horizontal="right"/>
    </xf>
    <xf numFmtId="3" fontId="6" fillId="3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>
      <alignment horizontal="right"/>
    </xf>
    <xf numFmtId="3" fontId="6" fillId="0" borderId="3" xfId="0" applyNumberFormat="1" applyFont="1" applyFill="1" applyBorder="1" applyAlignment="1" applyProtection="1">
      <alignment horizontal="right" wrapText="1"/>
    </xf>
    <xf numFmtId="0" fontId="15" fillId="0" borderId="5" xfId="0" applyFont="1" applyBorder="1" applyAlignment="1">
      <alignment horizontal="right" vertical="center"/>
    </xf>
    <xf numFmtId="0" fontId="9" fillId="3" borderId="1" xfId="0" applyFont="1" applyFill="1" applyBorder="1" applyAlignment="1">
      <alignment horizontal="left" vertical="center"/>
    </xf>
    <xf numFmtId="0" fontId="9" fillId="2" borderId="3" xfId="0" applyNumberFormat="1" applyFont="1" applyFill="1" applyBorder="1" applyAlignment="1" applyProtection="1">
      <alignment vertical="center" wrapText="1"/>
    </xf>
    <xf numFmtId="0" fontId="7" fillId="2" borderId="3" xfId="0" applyNumberFormat="1" applyFont="1" applyFill="1" applyBorder="1" applyAlignment="1" applyProtection="1">
      <alignment vertical="center" wrapText="1"/>
    </xf>
    <xf numFmtId="0" fontId="9" fillId="2" borderId="3" xfId="0" quotePrefix="1" applyFont="1" applyFill="1" applyBorder="1" applyAlignment="1">
      <alignment horizontal="left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6" fillId="0" borderId="3" xfId="0" applyNumberFormat="1" applyFont="1" applyFill="1" applyBorder="1" applyAlignment="1" applyProtection="1">
      <alignment horizontal="left" vertical="center" wrapText="1"/>
    </xf>
    <xf numFmtId="0" fontId="6" fillId="0" borderId="4" xfId="0" applyNumberFormat="1" applyFont="1" applyFill="1" applyBorder="1" applyAlignment="1" applyProtection="1">
      <alignment horizontal="left" vertical="center" wrapText="1"/>
    </xf>
    <xf numFmtId="0" fontId="7" fillId="2" borderId="4" xfId="0" applyNumberFormat="1" applyFont="1" applyFill="1" applyBorder="1" applyAlignment="1" applyProtection="1">
      <alignment horizontal="left" vertical="center" wrapText="1"/>
    </xf>
    <xf numFmtId="0" fontId="18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/>
    <xf numFmtId="0" fontId="9" fillId="0" borderId="1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left" wrapText="1"/>
    </xf>
    <xf numFmtId="0" fontId="9" fillId="0" borderId="2" xfId="0" quotePrefix="1" applyFont="1" applyBorder="1" applyAlignment="1">
      <alignment horizontal="center" wrapText="1"/>
    </xf>
    <xf numFmtId="0" fontId="9" fillId="0" borderId="2" xfId="0" quotePrefix="1" applyNumberFormat="1" applyFont="1" applyFill="1" applyBorder="1" applyAlignment="1" applyProtection="1">
      <alignment horizontal="left"/>
    </xf>
    <xf numFmtId="0" fontId="9" fillId="2" borderId="3" xfId="0" applyNumberFormat="1" applyFont="1" applyFill="1" applyBorder="1" applyAlignment="1" applyProtection="1">
      <alignment horizontal="center" vertical="center" wrapText="1"/>
    </xf>
    <xf numFmtId="3" fontId="9" fillId="4" borderId="1" xfId="0" quotePrefix="1" applyNumberFormat="1" applyFont="1" applyFill="1" applyBorder="1" applyAlignment="1">
      <alignment horizontal="right"/>
    </xf>
    <xf numFmtId="3" fontId="9" fillId="4" borderId="3" xfId="0" applyNumberFormat="1" applyFont="1" applyFill="1" applyBorder="1" applyAlignment="1" applyProtection="1">
      <alignment horizontal="right" wrapText="1"/>
    </xf>
    <xf numFmtId="3" fontId="9" fillId="3" borderId="1" xfId="0" quotePrefix="1" applyNumberFormat="1" applyFont="1" applyFill="1" applyBorder="1" applyAlignment="1">
      <alignment horizontal="right"/>
    </xf>
    <xf numFmtId="3" fontId="9" fillId="3" borderId="3" xfId="0" quotePrefix="1" applyNumberFormat="1" applyFont="1" applyFill="1" applyBorder="1" applyAlignment="1">
      <alignment horizontal="right"/>
    </xf>
    <xf numFmtId="0" fontId="17" fillId="0" borderId="0" xfId="0" quotePrefix="1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12" fillId="0" borderId="0" xfId="0" applyFont="1" applyAlignment="1">
      <alignment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Font="1" applyAlignment="1">
      <alignment wrapText="1"/>
    </xf>
    <xf numFmtId="3" fontId="6" fillId="3" borderId="3" xfId="0" quotePrefix="1" applyNumberFormat="1" applyFont="1" applyFill="1" applyBorder="1" applyAlignment="1">
      <alignment horizontal="right"/>
    </xf>
    <xf numFmtId="0" fontId="7" fillId="2" borderId="3" xfId="0" quotePrefix="1" applyFont="1" applyFill="1" applyBorder="1" applyAlignment="1">
      <alignment horizontal="left" vertical="center" wrapText="1"/>
    </xf>
    <xf numFmtId="3" fontId="0" fillId="0" borderId="0" xfId="0" applyNumberFormat="1"/>
    <xf numFmtId="0" fontId="21" fillId="2" borderId="3" xfId="0" quotePrefix="1" applyFont="1" applyFill="1" applyBorder="1" applyAlignment="1">
      <alignment horizontal="left" vertical="center"/>
    </xf>
    <xf numFmtId="16" fontId="8" fillId="2" borderId="3" xfId="0" quotePrefix="1" applyNumberFormat="1" applyFont="1" applyFill="1" applyBorder="1" applyAlignment="1">
      <alignment horizontal="left" vertical="center" wrapText="1"/>
    </xf>
    <xf numFmtId="0" fontId="9" fillId="2" borderId="3" xfId="0" quotePrefix="1" applyFont="1" applyFill="1" applyBorder="1" applyAlignment="1">
      <alignment horizontal="left" vertical="center" wrapText="1"/>
    </xf>
    <xf numFmtId="0" fontId="0" fillId="0" borderId="0" xfId="0"/>
    <xf numFmtId="3" fontId="3" fillId="2" borderId="4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/>
    </xf>
    <xf numFmtId="0" fontId="9" fillId="2" borderId="3" xfId="0" applyNumberFormat="1" applyFont="1" applyFill="1" applyBorder="1" applyAlignment="1" applyProtection="1">
      <alignment horizontal="left" vertical="center" wrapText="1"/>
    </xf>
    <xf numFmtId="49" fontId="22" fillId="0" borderId="6" xfId="0" applyNumberFormat="1" applyFont="1" applyFill="1" applyBorder="1" applyAlignment="1" applyProtection="1">
      <alignment horizontal="left" vertical="center" wrapText="1"/>
      <protection locked="0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4" fontId="3" fillId="2" borderId="3" xfId="0" applyNumberFormat="1" applyFont="1" applyFill="1" applyBorder="1" applyAlignment="1">
      <alignment horizontal="right"/>
    </xf>
    <xf numFmtId="0" fontId="3" fillId="0" borderId="4" xfId="0" applyFont="1" applyBorder="1" applyAlignment="1">
      <alignment wrapText="1"/>
    </xf>
    <xf numFmtId="4" fontId="6" fillId="0" borderId="3" xfId="0" applyNumberFormat="1" applyFont="1" applyFill="1" applyBorder="1" applyAlignment="1">
      <alignment horizontal="right"/>
    </xf>
    <xf numFmtId="4" fontId="6" fillId="0" borderId="3" xfId="0" applyNumberFormat="1" applyFont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9" fillId="3" borderId="1" xfId="0" quotePrefix="1" applyNumberFormat="1" applyFont="1" applyFill="1" applyBorder="1" applyAlignment="1">
      <alignment horizontal="right"/>
    </xf>
    <xf numFmtId="4" fontId="3" fillId="2" borderId="4" xfId="0" applyNumberFormat="1" applyFont="1" applyFill="1" applyBorder="1" applyAlignment="1">
      <alignment horizontal="right"/>
    </xf>
    <xf numFmtId="4" fontId="6" fillId="0" borderId="4" xfId="0" applyNumberFormat="1" applyFont="1" applyFill="1" applyBorder="1" applyAlignment="1" applyProtection="1">
      <alignment horizontal="right" vertical="center" wrapText="1"/>
    </xf>
    <xf numFmtId="3" fontId="6" fillId="0" borderId="4" xfId="0" applyNumberFormat="1" applyFont="1" applyFill="1" applyBorder="1" applyAlignment="1" applyProtection="1">
      <alignment horizontal="right" vertical="center" wrapText="1"/>
    </xf>
    <xf numFmtId="3" fontId="6" fillId="0" borderId="3" xfId="0" applyNumberFormat="1" applyFont="1" applyFill="1" applyBorder="1" applyAlignment="1" applyProtection="1">
      <alignment horizontal="right" vertical="center" wrapText="1"/>
    </xf>
    <xf numFmtId="4" fontId="6" fillId="2" borderId="3" xfId="0" applyNumberFormat="1" applyFont="1" applyFill="1" applyBorder="1" applyAlignment="1">
      <alignment horizontal="right"/>
    </xf>
    <xf numFmtId="0" fontId="24" fillId="2" borderId="4" xfId="0" applyFont="1" applyFill="1" applyBorder="1" applyAlignment="1">
      <alignment horizontal="left" vertical="center" wrapText="1"/>
    </xf>
    <xf numFmtId="4" fontId="6" fillId="0" borderId="3" xfId="0" applyNumberFormat="1" applyFont="1" applyFill="1" applyBorder="1" applyAlignment="1" applyProtection="1">
      <alignment horizontal="right" vertical="center" wrapText="1"/>
    </xf>
    <xf numFmtId="0" fontId="0" fillId="0" borderId="0" xfId="0" applyBorder="1"/>
    <xf numFmtId="4" fontId="0" fillId="0" borderId="0" xfId="0" applyNumberFormat="1"/>
    <xf numFmtId="3" fontId="6" fillId="2" borderId="3" xfId="0" applyNumberFormat="1" applyFont="1" applyFill="1" applyBorder="1" applyAlignment="1">
      <alignment horizontal="right"/>
    </xf>
    <xf numFmtId="0" fontId="23" fillId="0" borderId="4" xfId="0" quotePrefix="1" applyFont="1" applyBorder="1" applyAlignment="1" applyProtection="1">
      <alignment horizontal="left" vertical="center" wrapText="1" readingOrder="1"/>
      <protection locked="0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left" vertical="center" wrapText="1" indent="1"/>
    </xf>
    <xf numFmtId="0" fontId="16" fillId="2" borderId="4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 indent="1"/>
    </xf>
    <xf numFmtId="0" fontId="0" fillId="0" borderId="4" xfId="0" applyBorder="1" applyAlignment="1">
      <alignment horizontal="left" vertical="center" wrapText="1" indent="1"/>
    </xf>
    <xf numFmtId="0" fontId="6" fillId="2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9" fillId="4" borderId="1" xfId="0" applyNumberFormat="1" applyFont="1" applyFill="1" applyBorder="1" applyAlignment="1" applyProtection="1">
      <alignment horizontal="left" vertical="center" wrapText="1"/>
    </xf>
    <xf numFmtId="0" fontId="9" fillId="4" borderId="2" xfId="0" applyNumberFormat="1" applyFont="1" applyFill="1" applyBorder="1" applyAlignment="1" applyProtection="1">
      <alignment horizontal="left" vertical="center" wrapText="1"/>
    </xf>
    <xf numFmtId="0" fontId="9" fillId="4" borderId="4" xfId="0" applyNumberFormat="1" applyFont="1" applyFill="1" applyBorder="1" applyAlignment="1" applyProtection="1">
      <alignment horizontal="left" vertical="center" wrapText="1"/>
    </xf>
    <xf numFmtId="0" fontId="9" fillId="3" borderId="1" xfId="0" quotePrefix="1" applyNumberFormat="1" applyFont="1" applyFill="1" applyBorder="1" applyAlignment="1" applyProtection="1">
      <alignment horizontal="left" vertical="center" wrapText="1"/>
    </xf>
    <xf numFmtId="0" fontId="7" fillId="3" borderId="2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wrapText="1"/>
    </xf>
    <xf numFmtId="0" fontId="11" fillId="0" borderId="0" xfId="0" applyNumberFormat="1" applyFont="1" applyFill="1" applyBorder="1" applyAlignment="1" applyProtection="1">
      <alignment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9" fillId="3" borderId="1" xfId="0" applyNumberFormat="1" applyFont="1" applyFill="1" applyBorder="1" applyAlignment="1" applyProtection="1">
      <alignment horizontal="left" vertical="center" wrapText="1"/>
    </xf>
    <xf numFmtId="0" fontId="9" fillId="3" borderId="2" xfId="0" applyNumberFormat="1" applyFont="1" applyFill="1" applyBorder="1" applyAlignment="1" applyProtection="1">
      <alignment horizontal="left" vertical="center" wrapText="1"/>
    </xf>
    <xf numFmtId="0" fontId="9" fillId="3" borderId="4" xfId="0" applyNumberFormat="1" applyFont="1" applyFill="1" applyBorder="1" applyAlignment="1" applyProtection="1">
      <alignment horizontal="left" vertical="center" wrapText="1"/>
    </xf>
    <xf numFmtId="0" fontId="9" fillId="0" borderId="1" xfId="0" quotePrefix="1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9" fillId="0" borderId="1" xfId="0" quotePrefix="1" applyFont="1" applyBorder="1" applyAlignment="1">
      <alignment horizontal="left" vertical="center"/>
    </xf>
    <xf numFmtId="0" fontId="7" fillId="0" borderId="2" xfId="0" applyNumberFormat="1" applyFont="1" applyFill="1" applyBorder="1" applyAlignment="1" applyProtection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Alignment="1">
      <alignment wrapText="1"/>
    </xf>
    <xf numFmtId="0" fontId="9" fillId="0" borderId="1" xfId="0" quotePrefix="1" applyFont="1" applyFill="1" applyBorder="1" applyAlignment="1">
      <alignment horizontal="left" vertical="center"/>
    </xf>
    <xf numFmtId="0" fontId="13" fillId="0" borderId="0" xfId="0" applyNumberFormat="1" applyFont="1" applyFill="1" applyBorder="1" applyAlignment="1" applyProtection="1">
      <alignment vertical="center" wrapText="1"/>
    </xf>
    <xf numFmtId="0" fontId="7" fillId="3" borderId="2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left" vertical="center" wrapText="1"/>
    </xf>
    <xf numFmtId="0" fontId="12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00964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workbookViewId="0">
      <selection activeCell="D38" sqref="D38"/>
    </sheetView>
  </sheetViews>
  <sheetFormatPr defaultRowHeight="15" x14ac:dyDescent="0.25"/>
  <cols>
    <col min="5" max="10" width="25.28515625" customWidth="1"/>
  </cols>
  <sheetData>
    <row r="1" spans="1:10" ht="42" customHeight="1" x14ac:dyDescent="0.25">
      <c r="A1" s="124" t="s">
        <v>162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8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x14ac:dyDescent="0.25">
      <c r="A3" s="124" t="s">
        <v>20</v>
      </c>
      <c r="B3" s="124"/>
      <c r="C3" s="124"/>
      <c r="D3" s="124"/>
      <c r="E3" s="124"/>
      <c r="F3" s="124"/>
      <c r="G3" s="124"/>
      <c r="H3" s="124"/>
      <c r="I3" s="127"/>
      <c r="J3" s="127"/>
    </row>
    <row r="4" spans="1:10" ht="18" x14ac:dyDescent="0.25">
      <c r="A4" s="20"/>
      <c r="B4" s="20"/>
      <c r="C4" s="20"/>
      <c r="D4" s="20"/>
      <c r="E4" s="20"/>
      <c r="F4" s="20"/>
      <c r="G4" s="20"/>
      <c r="H4" s="20"/>
      <c r="I4" s="5"/>
      <c r="J4" s="5"/>
    </row>
    <row r="5" spans="1:10" ht="18" customHeight="1" x14ac:dyDescent="0.25">
      <c r="A5" s="124" t="s">
        <v>27</v>
      </c>
      <c r="B5" s="125"/>
      <c r="C5" s="125"/>
      <c r="D5" s="125"/>
      <c r="E5" s="125"/>
      <c r="F5" s="125"/>
      <c r="G5" s="125"/>
      <c r="H5" s="125"/>
      <c r="I5" s="125"/>
      <c r="J5" s="125"/>
    </row>
    <row r="6" spans="1:10" ht="18" x14ac:dyDescent="0.25">
      <c r="A6" s="1"/>
      <c r="B6" s="2"/>
      <c r="C6" s="2"/>
      <c r="D6" s="2"/>
      <c r="E6" s="6"/>
      <c r="F6" s="7"/>
      <c r="G6" s="7"/>
      <c r="H6" s="7"/>
      <c r="I6" s="7"/>
      <c r="J6" s="33" t="s">
        <v>35</v>
      </c>
    </row>
    <row r="7" spans="1:10" ht="25.5" x14ac:dyDescent="0.25">
      <c r="A7" s="25"/>
      <c r="B7" s="26"/>
      <c r="C7" s="26"/>
      <c r="D7" s="27"/>
      <c r="E7" s="28"/>
      <c r="F7" s="3" t="s">
        <v>163</v>
      </c>
      <c r="G7" s="3" t="s">
        <v>157</v>
      </c>
      <c r="H7" s="3" t="s">
        <v>158</v>
      </c>
      <c r="I7" s="3" t="s">
        <v>147</v>
      </c>
      <c r="J7" s="3" t="s">
        <v>164</v>
      </c>
    </row>
    <row r="8" spans="1:10" x14ac:dyDescent="0.25">
      <c r="A8" s="117" t="s">
        <v>0</v>
      </c>
      <c r="B8" s="112"/>
      <c r="C8" s="112"/>
      <c r="D8" s="112"/>
      <c r="E8" s="128"/>
      <c r="F8" s="30">
        <f>F9+F10</f>
        <v>1549491</v>
      </c>
      <c r="G8" s="30">
        <f t="shared" ref="G8:J8" si="0">G9+G10</f>
        <v>2100311</v>
      </c>
      <c r="H8" s="30">
        <f t="shared" si="0"/>
        <v>2101347</v>
      </c>
      <c r="I8" s="30">
        <f t="shared" si="0"/>
        <v>2101347</v>
      </c>
      <c r="J8" s="30">
        <f t="shared" si="0"/>
        <v>2101347</v>
      </c>
    </row>
    <row r="9" spans="1:10" x14ac:dyDescent="0.25">
      <c r="A9" s="129" t="s">
        <v>50</v>
      </c>
      <c r="B9" s="121"/>
      <c r="C9" s="121"/>
      <c r="D9" s="121"/>
      <c r="E9" s="123"/>
      <c r="F9" s="77">
        <v>1549491</v>
      </c>
      <c r="G9" s="31">
        <v>2100311</v>
      </c>
      <c r="H9" s="31">
        <v>2101347</v>
      </c>
      <c r="I9" s="31">
        <v>2101347</v>
      </c>
      <c r="J9" s="31">
        <v>2101347</v>
      </c>
    </row>
    <row r="10" spans="1:10" x14ac:dyDescent="0.25">
      <c r="A10" s="126" t="s">
        <v>51</v>
      </c>
      <c r="B10" s="123"/>
      <c r="C10" s="123"/>
      <c r="D10" s="123"/>
      <c r="E10" s="123"/>
      <c r="F10" s="77">
        <v>0</v>
      </c>
      <c r="G10" s="31"/>
      <c r="H10" s="31"/>
      <c r="I10" s="31"/>
      <c r="J10" s="31"/>
    </row>
    <row r="11" spans="1:10" x14ac:dyDescent="0.25">
      <c r="A11" s="34" t="s">
        <v>1</v>
      </c>
      <c r="B11" s="57"/>
      <c r="C11" s="57"/>
      <c r="D11" s="57"/>
      <c r="E11" s="57"/>
      <c r="F11" s="30">
        <f>F12+F13</f>
        <v>1550602.02</v>
      </c>
      <c r="G11" s="30">
        <f t="shared" ref="G11:J11" si="1">G12+G13</f>
        <v>2106677</v>
      </c>
      <c r="H11" s="30">
        <f t="shared" si="1"/>
        <v>2103347</v>
      </c>
      <c r="I11" s="30">
        <f t="shared" si="1"/>
        <v>2101347</v>
      </c>
      <c r="J11" s="30">
        <f t="shared" si="1"/>
        <v>2101347</v>
      </c>
    </row>
    <row r="12" spans="1:10" x14ac:dyDescent="0.25">
      <c r="A12" s="120" t="s">
        <v>52</v>
      </c>
      <c r="B12" s="121"/>
      <c r="C12" s="121"/>
      <c r="D12" s="121"/>
      <c r="E12" s="121"/>
      <c r="F12" s="77">
        <v>1545296.75</v>
      </c>
      <c r="G12" s="31">
        <v>2080541</v>
      </c>
      <c r="H12" s="31">
        <v>2077221</v>
      </c>
      <c r="I12" s="31">
        <v>2075221</v>
      </c>
      <c r="J12" s="31">
        <v>2075221</v>
      </c>
    </row>
    <row r="13" spans="1:10" x14ac:dyDescent="0.25">
      <c r="A13" s="122" t="s">
        <v>53</v>
      </c>
      <c r="B13" s="123"/>
      <c r="C13" s="123"/>
      <c r="D13" s="123"/>
      <c r="E13" s="123"/>
      <c r="F13" s="78">
        <v>5305.27</v>
      </c>
      <c r="G13" s="24">
        <v>26136</v>
      </c>
      <c r="H13" s="24">
        <v>26126</v>
      </c>
      <c r="I13" s="24">
        <v>26126</v>
      </c>
      <c r="J13" s="24">
        <v>26126</v>
      </c>
    </row>
    <row r="14" spans="1:10" x14ac:dyDescent="0.25">
      <c r="A14" s="111" t="s">
        <v>60</v>
      </c>
      <c r="B14" s="112"/>
      <c r="C14" s="112"/>
      <c r="D14" s="112"/>
      <c r="E14" s="112"/>
      <c r="F14" s="30">
        <f>F8-F11</f>
        <v>-1111.0200000000186</v>
      </c>
      <c r="G14" s="30">
        <f t="shared" ref="G14:J14" si="2">G8-G11</f>
        <v>-6366</v>
      </c>
      <c r="H14" s="30">
        <f t="shared" si="2"/>
        <v>-2000</v>
      </c>
      <c r="I14" s="30">
        <f t="shared" si="2"/>
        <v>0</v>
      </c>
      <c r="J14" s="30">
        <f t="shared" si="2"/>
        <v>0</v>
      </c>
    </row>
    <row r="15" spans="1:10" ht="18" x14ac:dyDescent="0.25">
      <c r="A15" s="20"/>
      <c r="B15" s="22"/>
      <c r="C15" s="22"/>
      <c r="D15" s="22"/>
      <c r="E15" s="22"/>
      <c r="F15" s="22"/>
      <c r="G15" s="22"/>
      <c r="H15" s="23"/>
      <c r="I15" s="23"/>
      <c r="J15" s="23"/>
    </row>
    <row r="16" spans="1:10" ht="18" customHeight="1" x14ac:dyDescent="0.25">
      <c r="A16" s="124" t="s">
        <v>26</v>
      </c>
      <c r="B16" s="125"/>
      <c r="C16" s="125"/>
      <c r="D16" s="125"/>
      <c r="E16" s="125"/>
      <c r="F16" s="125"/>
      <c r="G16" s="125"/>
      <c r="H16" s="125"/>
      <c r="I16" s="125"/>
      <c r="J16" s="125"/>
    </row>
    <row r="17" spans="1:10" ht="18" x14ac:dyDescent="0.25">
      <c r="A17" s="20"/>
      <c r="B17" s="22"/>
      <c r="C17" s="22"/>
      <c r="D17" s="22"/>
      <c r="E17" s="22"/>
      <c r="F17" s="22"/>
      <c r="G17" s="22"/>
      <c r="H17" s="23"/>
      <c r="I17" s="23"/>
      <c r="J17" s="23"/>
    </row>
    <row r="18" spans="1:10" ht="25.5" x14ac:dyDescent="0.25">
      <c r="A18" s="25"/>
      <c r="B18" s="26"/>
      <c r="C18" s="26"/>
      <c r="D18" s="27"/>
      <c r="E18" s="28"/>
      <c r="F18" s="3" t="s">
        <v>163</v>
      </c>
      <c r="G18" s="3" t="s">
        <v>157</v>
      </c>
      <c r="H18" s="3" t="s">
        <v>158</v>
      </c>
      <c r="I18" s="3" t="s">
        <v>147</v>
      </c>
      <c r="J18" s="3" t="s">
        <v>164</v>
      </c>
    </row>
    <row r="19" spans="1:10" x14ac:dyDescent="0.25">
      <c r="A19" s="122" t="s">
        <v>54</v>
      </c>
      <c r="B19" s="123"/>
      <c r="C19" s="123"/>
      <c r="D19" s="123"/>
      <c r="E19" s="123"/>
      <c r="F19" s="24"/>
      <c r="G19" s="24"/>
      <c r="H19" s="24"/>
      <c r="I19" s="24"/>
      <c r="J19" s="32"/>
    </row>
    <row r="20" spans="1:10" x14ac:dyDescent="0.25">
      <c r="A20" s="122" t="s">
        <v>55</v>
      </c>
      <c r="B20" s="123"/>
      <c r="C20" s="123"/>
      <c r="D20" s="123"/>
      <c r="E20" s="123"/>
      <c r="F20" s="24"/>
      <c r="G20" s="24"/>
      <c r="H20" s="24"/>
      <c r="I20" s="24"/>
      <c r="J20" s="32"/>
    </row>
    <row r="21" spans="1:10" x14ac:dyDescent="0.25">
      <c r="A21" s="111" t="s">
        <v>2</v>
      </c>
      <c r="B21" s="112"/>
      <c r="C21" s="112"/>
      <c r="D21" s="112"/>
      <c r="E21" s="112"/>
      <c r="F21" s="30">
        <f>F19-F20</f>
        <v>0</v>
      </c>
      <c r="G21" s="30">
        <f t="shared" ref="G21:J21" si="3">G19-G20</f>
        <v>0</v>
      </c>
      <c r="H21" s="30">
        <f t="shared" si="3"/>
        <v>0</v>
      </c>
      <c r="I21" s="30">
        <f t="shared" si="3"/>
        <v>0</v>
      </c>
      <c r="J21" s="30">
        <f t="shared" si="3"/>
        <v>0</v>
      </c>
    </row>
    <row r="22" spans="1:10" x14ac:dyDescent="0.25">
      <c r="A22" s="111" t="s">
        <v>61</v>
      </c>
      <c r="B22" s="112"/>
      <c r="C22" s="112"/>
      <c r="D22" s="112"/>
      <c r="E22" s="112"/>
      <c r="F22" s="79">
        <f>F14+F21</f>
        <v>-1111.0200000000186</v>
      </c>
      <c r="G22" s="30">
        <f t="shared" ref="G22:J22" si="4">G14+G21</f>
        <v>-6366</v>
      </c>
      <c r="H22" s="30">
        <f t="shared" si="4"/>
        <v>-2000</v>
      </c>
      <c r="I22" s="30">
        <f t="shared" si="4"/>
        <v>0</v>
      </c>
      <c r="J22" s="30">
        <f t="shared" si="4"/>
        <v>0</v>
      </c>
    </row>
    <row r="23" spans="1:10" ht="18" x14ac:dyDescent="0.25">
      <c r="A23" s="21"/>
      <c r="B23" s="22"/>
      <c r="C23" s="22"/>
      <c r="D23" s="22"/>
      <c r="E23" s="22"/>
      <c r="F23" s="22"/>
      <c r="G23" s="22"/>
      <c r="H23" s="23"/>
      <c r="I23" s="23"/>
      <c r="J23" s="23"/>
    </row>
    <row r="24" spans="1:10" ht="18" customHeight="1" x14ac:dyDescent="0.25">
      <c r="A24" s="124" t="s">
        <v>59</v>
      </c>
      <c r="B24" s="125"/>
      <c r="C24" s="125"/>
      <c r="D24" s="125"/>
      <c r="E24" s="125"/>
      <c r="F24" s="125"/>
      <c r="G24" s="125"/>
      <c r="H24" s="125"/>
      <c r="I24" s="125"/>
      <c r="J24" s="125"/>
    </row>
    <row r="25" spans="1:10" ht="18" customHeight="1" x14ac:dyDescent="0.25">
      <c r="A25" s="56"/>
      <c r="B25" s="58"/>
      <c r="C25" s="58"/>
      <c r="D25" s="58"/>
      <c r="E25" s="58"/>
      <c r="F25" s="58"/>
      <c r="G25" s="58"/>
      <c r="H25" s="58"/>
      <c r="I25" s="58"/>
      <c r="J25" s="58"/>
    </row>
    <row r="26" spans="1:10" ht="25.5" x14ac:dyDescent="0.25">
      <c r="A26" s="25"/>
      <c r="B26" s="26"/>
      <c r="C26" s="26"/>
      <c r="D26" s="27"/>
      <c r="E26" s="28"/>
      <c r="F26" s="3" t="s">
        <v>163</v>
      </c>
      <c r="G26" s="3" t="s">
        <v>157</v>
      </c>
      <c r="H26" s="3" t="s">
        <v>158</v>
      </c>
      <c r="I26" s="3" t="s">
        <v>147</v>
      </c>
      <c r="J26" s="3" t="s">
        <v>164</v>
      </c>
    </row>
    <row r="27" spans="1:10" ht="15" customHeight="1" x14ac:dyDescent="0.25">
      <c r="A27" s="108" t="s">
        <v>64</v>
      </c>
      <c r="B27" s="109"/>
      <c r="C27" s="109"/>
      <c r="D27" s="109"/>
      <c r="E27" s="110"/>
      <c r="F27" s="51">
        <v>0</v>
      </c>
      <c r="G27" s="51">
        <v>0</v>
      </c>
      <c r="H27" s="51">
        <v>0</v>
      </c>
      <c r="I27" s="51">
        <v>0</v>
      </c>
      <c r="J27" s="52">
        <v>0</v>
      </c>
    </row>
    <row r="28" spans="1:10" ht="15" customHeight="1" x14ac:dyDescent="0.25">
      <c r="A28" s="111" t="s">
        <v>63</v>
      </c>
      <c r="B28" s="112"/>
      <c r="C28" s="112"/>
      <c r="D28" s="112"/>
      <c r="E28" s="112"/>
      <c r="F28" s="80">
        <f>F22+F27</f>
        <v>-1111.0200000000186</v>
      </c>
      <c r="G28" s="53">
        <f t="shared" ref="G28:J28" si="5">G22+G27</f>
        <v>-6366</v>
      </c>
      <c r="H28" s="53">
        <f t="shared" si="5"/>
        <v>-2000</v>
      </c>
      <c r="I28" s="53">
        <f t="shared" si="5"/>
        <v>0</v>
      </c>
      <c r="J28" s="54">
        <f t="shared" si="5"/>
        <v>0</v>
      </c>
    </row>
    <row r="29" spans="1:10" ht="45" customHeight="1" x14ac:dyDescent="0.25">
      <c r="A29" s="117" t="s">
        <v>62</v>
      </c>
      <c r="B29" s="118"/>
      <c r="C29" s="118"/>
      <c r="D29" s="118"/>
      <c r="E29" s="119"/>
      <c r="F29" s="53">
        <f>F14+F21+F27-F28</f>
        <v>0</v>
      </c>
      <c r="G29" s="53">
        <f t="shared" ref="G29:J29" si="6">G14+G21+G27-G28</f>
        <v>0</v>
      </c>
      <c r="H29" s="53">
        <f t="shared" si="6"/>
        <v>0</v>
      </c>
      <c r="I29" s="53">
        <f t="shared" si="6"/>
        <v>0</v>
      </c>
      <c r="J29" s="54">
        <f t="shared" si="6"/>
        <v>0</v>
      </c>
    </row>
    <row r="30" spans="1:10" ht="18" customHeight="1" x14ac:dyDescent="0.25">
      <c r="A30" s="59"/>
      <c r="B30" s="60"/>
      <c r="C30" s="60"/>
      <c r="D30" s="60"/>
      <c r="E30" s="60"/>
      <c r="F30" s="60"/>
      <c r="G30" s="60"/>
      <c r="H30" s="60"/>
      <c r="I30" s="60"/>
      <c r="J30" s="60"/>
    </row>
    <row r="31" spans="1:10" ht="18" customHeight="1" x14ac:dyDescent="0.25">
      <c r="A31" s="107" t="s">
        <v>58</v>
      </c>
      <c r="B31" s="107"/>
      <c r="C31" s="107"/>
      <c r="D31" s="107"/>
      <c r="E31" s="107"/>
      <c r="F31" s="107"/>
      <c r="G31" s="107"/>
      <c r="H31" s="107"/>
      <c r="I31" s="107"/>
      <c r="J31" s="107"/>
    </row>
    <row r="32" spans="1:10" ht="18" x14ac:dyDescent="0.25">
      <c r="A32" s="55"/>
      <c r="B32" s="44"/>
      <c r="C32" s="44"/>
      <c r="D32" s="44"/>
      <c r="E32" s="44"/>
      <c r="F32" s="44"/>
      <c r="G32" s="44"/>
      <c r="H32" s="45"/>
      <c r="I32" s="45"/>
      <c r="J32" s="45"/>
    </row>
    <row r="33" spans="1:10" ht="25.5" x14ac:dyDescent="0.25">
      <c r="A33" s="46"/>
      <c r="B33" s="47"/>
      <c r="C33" s="47"/>
      <c r="D33" s="48"/>
      <c r="E33" s="49"/>
      <c r="F33" s="50" t="s">
        <v>144</v>
      </c>
      <c r="G33" s="50" t="s">
        <v>145</v>
      </c>
      <c r="H33" s="50" t="s">
        <v>146</v>
      </c>
      <c r="I33" s="50" t="s">
        <v>32</v>
      </c>
      <c r="J33" s="50" t="s">
        <v>147</v>
      </c>
    </row>
    <row r="34" spans="1:10" x14ac:dyDescent="0.25">
      <c r="A34" s="108" t="s">
        <v>64</v>
      </c>
      <c r="B34" s="109"/>
      <c r="C34" s="109"/>
      <c r="D34" s="109"/>
      <c r="E34" s="110"/>
      <c r="F34" s="51">
        <v>0</v>
      </c>
      <c r="G34" s="51">
        <f>F37</f>
        <v>0</v>
      </c>
      <c r="H34" s="51">
        <f>G37</f>
        <v>0</v>
      </c>
      <c r="I34" s="51">
        <f>H37</f>
        <v>0</v>
      </c>
      <c r="J34" s="52">
        <f>I37</f>
        <v>0</v>
      </c>
    </row>
    <row r="35" spans="1:10" ht="28.5" customHeight="1" x14ac:dyDescent="0.25">
      <c r="A35" s="108" t="s">
        <v>66</v>
      </c>
      <c r="B35" s="109"/>
      <c r="C35" s="109"/>
      <c r="D35" s="109"/>
      <c r="E35" s="110"/>
      <c r="F35" s="51">
        <v>0</v>
      </c>
      <c r="G35" s="51">
        <v>0</v>
      </c>
      <c r="H35" s="51">
        <v>0</v>
      </c>
      <c r="I35" s="51">
        <v>0</v>
      </c>
      <c r="J35" s="52">
        <v>0</v>
      </c>
    </row>
    <row r="36" spans="1:10" x14ac:dyDescent="0.25">
      <c r="A36" s="108" t="s">
        <v>65</v>
      </c>
      <c r="B36" s="115"/>
      <c r="C36" s="115"/>
      <c r="D36" s="115"/>
      <c r="E36" s="116"/>
      <c r="F36" s="51">
        <v>0</v>
      </c>
      <c r="G36" s="51">
        <v>0</v>
      </c>
      <c r="H36" s="51">
        <v>0</v>
      </c>
      <c r="I36" s="51">
        <v>0</v>
      </c>
      <c r="J36" s="52">
        <v>0</v>
      </c>
    </row>
    <row r="37" spans="1:10" ht="15" customHeight="1" x14ac:dyDescent="0.25">
      <c r="A37" s="111" t="s">
        <v>63</v>
      </c>
      <c r="B37" s="112"/>
      <c r="C37" s="112"/>
      <c r="D37" s="112"/>
      <c r="E37" s="112"/>
      <c r="F37" s="29">
        <f>F34-F35+F36</f>
        <v>0</v>
      </c>
      <c r="G37" s="29">
        <f t="shared" ref="G37:J37" si="7">G34-G35+G36</f>
        <v>0</v>
      </c>
      <c r="H37" s="29">
        <f t="shared" si="7"/>
        <v>0</v>
      </c>
      <c r="I37" s="29">
        <f t="shared" si="7"/>
        <v>0</v>
      </c>
      <c r="J37" s="61">
        <f t="shared" si="7"/>
        <v>0</v>
      </c>
    </row>
    <row r="38" spans="1:10" ht="17.25" customHeight="1" x14ac:dyDescent="0.25"/>
    <row r="39" spans="1:10" x14ac:dyDescent="0.25">
      <c r="A39" s="113" t="s">
        <v>57</v>
      </c>
      <c r="B39" s="114"/>
      <c r="C39" s="114"/>
      <c r="D39" s="114"/>
      <c r="E39" s="114"/>
      <c r="F39" s="114"/>
      <c r="G39" s="114"/>
      <c r="H39" s="114"/>
      <c r="I39" s="114"/>
      <c r="J39" s="114"/>
    </row>
    <row r="40" spans="1:10" ht="9" customHeight="1" x14ac:dyDescent="0.25"/>
  </sheetData>
  <mergeCells count="24">
    <mergeCell ref="A10:E10"/>
    <mergeCell ref="A1:J1"/>
    <mergeCell ref="A3:J3"/>
    <mergeCell ref="A5:J5"/>
    <mergeCell ref="A8:E8"/>
    <mergeCell ref="A9:E9"/>
    <mergeCell ref="A29:E29"/>
    <mergeCell ref="A12:E12"/>
    <mergeCell ref="A13:E13"/>
    <mergeCell ref="A14:E14"/>
    <mergeCell ref="A16:J16"/>
    <mergeCell ref="A19:E19"/>
    <mergeCell ref="A20:E20"/>
    <mergeCell ref="A21:E21"/>
    <mergeCell ref="A22:E22"/>
    <mergeCell ref="A24:J24"/>
    <mergeCell ref="A27:E27"/>
    <mergeCell ref="A28:E28"/>
    <mergeCell ref="A31:J31"/>
    <mergeCell ref="A34:E34"/>
    <mergeCell ref="A35:E35"/>
    <mergeCell ref="A37:E37"/>
    <mergeCell ref="A39:J39"/>
    <mergeCell ref="A36:E36"/>
  </mergeCells>
  <pageMargins left="0.7" right="0.7" top="0.75" bottom="0.75" header="0.3" footer="0.3"/>
  <pageSetup paperSize="9" scale="6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workbookViewId="0">
      <selection activeCell="D36" sqref="D36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10" ht="42" customHeight="1" x14ac:dyDescent="0.25">
      <c r="A1" s="124" t="s">
        <v>162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8" customHeight="1" x14ac:dyDescent="0.25">
      <c r="A2" s="4"/>
      <c r="B2" s="4"/>
      <c r="C2" s="4"/>
      <c r="D2" s="4"/>
      <c r="E2" s="4"/>
      <c r="F2" s="4"/>
      <c r="G2" s="4"/>
      <c r="H2" s="4"/>
    </row>
    <row r="3" spans="1:10" ht="15.75" x14ac:dyDescent="0.25">
      <c r="A3" s="124" t="s">
        <v>20</v>
      </c>
      <c r="B3" s="124"/>
      <c r="C3" s="124"/>
      <c r="D3" s="124"/>
      <c r="E3" s="124"/>
      <c r="F3" s="124"/>
      <c r="G3" s="127"/>
      <c r="H3" s="127"/>
    </row>
    <row r="4" spans="1:10" ht="18" x14ac:dyDescent="0.25">
      <c r="A4" s="4"/>
      <c r="B4" s="4"/>
      <c r="C4" s="4"/>
      <c r="D4" s="4"/>
      <c r="E4" s="4"/>
      <c r="F4" s="4"/>
      <c r="G4" s="5"/>
      <c r="H4" s="5"/>
    </row>
    <row r="5" spans="1:10" ht="18" customHeight="1" x14ac:dyDescent="0.25">
      <c r="A5" s="124" t="s">
        <v>5</v>
      </c>
      <c r="B5" s="125"/>
      <c r="C5" s="125"/>
      <c r="D5" s="125"/>
      <c r="E5" s="125"/>
      <c r="F5" s="125"/>
      <c r="G5" s="125"/>
      <c r="H5" s="125"/>
    </row>
    <row r="6" spans="1:10" ht="18" x14ac:dyDescent="0.25">
      <c r="A6" s="4"/>
      <c r="B6" s="4"/>
      <c r="C6" s="4"/>
      <c r="D6" s="4"/>
      <c r="E6" s="4"/>
      <c r="F6" s="4"/>
      <c r="G6" s="5"/>
      <c r="H6" s="5"/>
    </row>
    <row r="7" spans="1:10" ht="15.75" x14ac:dyDescent="0.25">
      <c r="A7" s="124" t="s">
        <v>36</v>
      </c>
      <c r="B7" s="130"/>
      <c r="C7" s="130"/>
      <c r="D7" s="130"/>
      <c r="E7" s="130"/>
      <c r="F7" s="130"/>
      <c r="G7" s="130"/>
      <c r="H7" s="130"/>
    </row>
    <row r="8" spans="1:10" ht="18" x14ac:dyDescent="0.25">
      <c r="A8" s="4"/>
      <c r="B8" s="4"/>
      <c r="C8" s="4"/>
      <c r="D8" s="4"/>
      <c r="E8" s="4"/>
      <c r="F8" s="4"/>
      <c r="G8" s="5"/>
      <c r="H8" s="5"/>
    </row>
    <row r="9" spans="1:10" ht="25.5" x14ac:dyDescent="0.25">
      <c r="A9" s="19" t="s">
        <v>6</v>
      </c>
      <c r="B9" s="18" t="s">
        <v>7</v>
      </c>
      <c r="C9" s="18" t="s">
        <v>4</v>
      </c>
      <c r="D9" s="18" t="s">
        <v>156</v>
      </c>
      <c r="E9" s="19" t="s">
        <v>157</v>
      </c>
      <c r="F9" s="19" t="s">
        <v>158</v>
      </c>
      <c r="G9" s="19" t="s">
        <v>147</v>
      </c>
      <c r="H9" s="19" t="s">
        <v>164</v>
      </c>
    </row>
    <row r="10" spans="1:10" x14ac:dyDescent="0.25">
      <c r="A10" s="38"/>
      <c r="B10" s="39"/>
      <c r="C10" s="40" t="s">
        <v>0</v>
      </c>
      <c r="D10" s="82">
        <f>SUM(D11,D16)</f>
        <v>1550602.02</v>
      </c>
      <c r="E10" s="82">
        <f t="shared" ref="E10:H10" si="0">SUM(E11,E16)</f>
        <v>2106678</v>
      </c>
      <c r="F10" s="82">
        <f t="shared" si="0"/>
        <v>2103347</v>
      </c>
      <c r="G10" s="82">
        <f t="shared" si="0"/>
        <v>2101347</v>
      </c>
      <c r="H10" s="82">
        <f t="shared" si="0"/>
        <v>2101347</v>
      </c>
    </row>
    <row r="11" spans="1:10" ht="15.75" customHeight="1" x14ac:dyDescent="0.25">
      <c r="A11" s="11">
        <v>6</v>
      </c>
      <c r="B11" s="11"/>
      <c r="C11" s="11" t="s">
        <v>8</v>
      </c>
      <c r="D11" s="81">
        <f>SUM(D12:D15)</f>
        <v>1550553.3</v>
      </c>
      <c r="E11" s="81">
        <f t="shared" ref="E11:H11" si="1">SUM(E12:E15)</f>
        <v>2106678</v>
      </c>
      <c r="F11" s="81">
        <f t="shared" si="1"/>
        <v>2103347</v>
      </c>
      <c r="G11" s="81">
        <f t="shared" si="1"/>
        <v>2101347</v>
      </c>
      <c r="H11" s="81">
        <f t="shared" si="1"/>
        <v>2101347</v>
      </c>
      <c r="I11" s="63"/>
    </row>
    <row r="12" spans="1:10" ht="38.25" x14ac:dyDescent="0.25">
      <c r="A12" s="11"/>
      <c r="B12" s="16">
        <v>63</v>
      </c>
      <c r="C12" s="16" t="s">
        <v>67</v>
      </c>
      <c r="D12" s="81">
        <v>1181262.73</v>
      </c>
      <c r="E12" s="69">
        <v>1493027</v>
      </c>
      <c r="F12" s="9">
        <v>1486660</v>
      </c>
      <c r="G12" s="69">
        <v>1486660</v>
      </c>
      <c r="H12" s="69">
        <v>1486660</v>
      </c>
      <c r="I12" s="63"/>
      <c r="J12" s="63"/>
    </row>
    <row r="13" spans="1:10" ht="51" x14ac:dyDescent="0.25">
      <c r="A13" s="11"/>
      <c r="B13" s="16">
        <v>65</v>
      </c>
      <c r="C13" s="16" t="s">
        <v>68</v>
      </c>
      <c r="D13" s="81">
        <v>22355.360000000001</v>
      </c>
      <c r="E13" s="69">
        <v>40099</v>
      </c>
      <c r="F13" s="9">
        <v>42100</v>
      </c>
      <c r="G13" s="69">
        <v>40100</v>
      </c>
      <c r="H13" s="69">
        <v>40100</v>
      </c>
      <c r="I13" s="63"/>
      <c r="J13" s="63"/>
    </row>
    <row r="14" spans="1:10" ht="38.25" customHeight="1" x14ac:dyDescent="0.25">
      <c r="A14" s="11"/>
      <c r="B14" s="16">
        <v>66</v>
      </c>
      <c r="C14" s="16" t="s">
        <v>69</v>
      </c>
      <c r="D14" s="81">
        <v>200</v>
      </c>
      <c r="E14" s="69">
        <v>2189</v>
      </c>
      <c r="F14" s="9">
        <v>2189</v>
      </c>
      <c r="G14" s="69">
        <v>2189</v>
      </c>
      <c r="H14" s="69">
        <v>2189</v>
      </c>
      <c r="I14" s="63"/>
    </row>
    <row r="15" spans="1:10" ht="38.25" x14ac:dyDescent="0.25">
      <c r="A15" s="12"/>
      <c r="B15" s="12">
        <v>67</v>
      </c>
      <c r="C15" s="62" t="s">
        <v>70</v>
      </c>
      <c r="D15" s="81">
        <v>346735.21</v>
      </c>
      <c r="E15" s="69">
        <v>571363</v>
      </c>
      <c r="F15" s="9">
        <v>572398</v>
      </c>
      <c r="G15" s="69">
        <v>572398</v>
      </c>
      <c r="H15" s="69">
        <v>572398</v>
      </c>
      <c r="I15" s="63"/>
    </row>
    <row r="16" spans="1:10" ht="25.5" x14ac:dyDescent="0.25">
      <c r="A16" s="14">
        <v>7</v>
      </c>
      <c r="B16" s="15"/>
      <c r="C16" s="35" t="s">
        <v>9</v>
      </c>
      <c r="D16" s="81">
        <f>SUM(D17:D18)</f>
        <v>48.72</v>
      </c>
      <c r="E16" s="9"/>
      <c r="F16" s="9"/>
      <c r="G16" s="9"/>
      <c r="H16" s="9"/>
    </row>
    <row r="17" spans="1:10" s="67" customFormat="1" ht="38.25" x14ac:dyDescent="0.25">
      <c r="A17" s="14"/>
      <c r="B17" s="16">
        <v>71</v>
      </c>
      <c r="C17" s="36" t="s">
        <v>10</v>
      </c>
      <c r="D17" s="81"/>
      <c r="E17" s="69"/>
      <c r="F17" s="69"/>
      <c r="G17" s="69"/>
      <c r="H17" s="69"/>
    </row>
    <row r="18" spans="1:10" ht="38.25" x14ac:dyDescent="0.25">
      <c r="A18" s="16"/>
      <c r="B18" s="16">
        <v>72</v>
      </c>
      <c r="C18" s="36" t="s">
        <v>149</v>
      </c>
      <c r="D18" s="81">
        <v>48.72</v>
      </c>
      <c r="E18" s="9"/>
      <c r="F18" s="9"/>
      <c r="G18" s="9"/>
      <c r="H18" s="10"/>
    </row>
    <row r="21" spans="1:10" ht="15.75" x14ac:dyDescent="0.25">
      <c r="A21" s="124" t="s">
        <v>37</v>
      </c>
      <c r="B21" s="130"/>
      <c r="C21" s="130"/>
      <c r="D21" s="130"/>
      <c r="E21" s="130"/>
      <c r="F21" s="130"/>
      <c r="G21" s="130"/>
      <c r="H21" s="130"/>
    </row>
    <row r="22" spans="1:10" ht="18" x14ac:dyDescent="0.25">
      <c r="A22" s="4"/>
      <c r="B22" s="4"/>
      <c r="C22" s="4"/>
      <c r="D22" s="4"/>
      <c r="E22" s="4"/>
      <c r="F22" s="4"/>
      <c r="G22" s="5"/>
      <c r="H22" s="5"/>
    </row>
    <row r="23" spans="1:10" ht="25.5" x14ac:dyDescent="0.25">
      <c r="A23" s="19" t="s">
        <v>6</v>
      </c>
      <c r="B23" s="18" t="s">
        <v>7</v>
      </c>
      <c r="C23" s="18" t="s">
        <v>11</v>
      </c>
      <c r="D23" s="18" t="s">
        <v>156</v>
      </c>
      <c r="E23" s="19" t="s">
        <v>157</v>
      </c>
      <c r="F23" s="19" t="s">
        <v>158</v>
      </c>
      <c r="G23" s="19" t="s">
        <v>147</v>
      </c>
      <c r="H23" s="19" t="s">
        <v>164</v>
      </c>
    </row>
    <row r="24" spans="1:10" x14ac:dyDescent="0.25">
      <c r="A24" s="38"/>
      <c r="B24" s="39"/>
      <c r="C24" s="40" t="s">
        <v>1</v>
      </c>
      <c r="D24" s="82">
        <f>SUM(D25,D31)</f>
        <v>1550602.02</v>
      </c>
      <c r="E24" s="83">
        <f t="shared" ref="E24:G24" si="2">SUM(E25,E31)</f>
        <v>2106678</v>
      </c>
      <c r="F24" s="83">
        <f t="shared" si="2"/>
        <v>2103347</v>
      </c>
      <c r="G24" s="83">
        <f t="shared" si="2"/>
        <v>2101347</v>
      </c>
      <c r="H24" s="83">
        <f>SUM(H25,H31)</f>
        <v>2101347</v>
      </c>
    </row>
    <row r="25" spans="1:10" ht="15.75" customHeight="1" x14ac:dyDescent="0.25">
      <c r="A25" s="11">
        <v>3</v>
      </c>
      <c r="B25" s="11"/>
      <c r="C25" s="11" t="s">
        <v>12</v>
      </c>
      <c r="D25" s="81">
        <f>SUM(D26:D30)</f>
        <v>1545296.75</v>
      </c>
      <c r="E25" s="68">
        <f>SUM(E26:E30)</f>
        <v>2080542</v>
      </c>
      <c r="F25" s="68">
        <f t="shared" ref="F25:H25" si="3">SUM(F26:F30)</f>
        <v>2077221</v>
      </c>
      <c r="G25" s="68">
        <f t="shared" si="3"/>
        <v>2075221</v>
      </c>
      <c r="H25" s="68">
        <f t="shared" si="3"/>
        <v>2075221</v>
      </c>
    </row>
    <row r="26" spans="1:10" ht="15.75" customHeight="1" x14ac:dyDescent="0.25">
      <c r="A26" s="11"/>
      <c r="B26" s="16">
        <v>31</v>
      </c>
      <c r="C26" s="16" t="s">
        <v>13</v>
      </c>
      <c r="D26" s="81">
        <v>1359453.79</v>
      </c>
      <c r="E26" s="69">
        <v>1840076</v>
      </c>
      <c r="F26" s="9">
        <v>1838441</v>
      </c>
      <c r="G26" s="69">
        <v>1838441</v>
      </c>
      <c r="H26" s="69">
        <v>1838441</v>
      </c>
    </row>
    <row r="27" spans="1:10" x14ac:dyDescent="0.25">
      <c r="A27" s="12"/>
      <c r="B27" s="16">
        <v>32</v>
      </c>
      <c r="C27" s="16" t="s">
        <v>23</v>
      </c>
      <c r="D27" s="81">
        <v>162929.41</v>
      </c>
      <c r="E27" s="69">
        <v>213221</v>
      </c>
      <c r="F27" s="9">
        <v>214287</v>
      </c>
      <c r="G27" s="69">
        <v>212287</v>
      </c>
      <c r="H27" s="69">
        <v>212287</v>
      </c>
      <c r="I27" s="63"/>
    </row>
    <row r="28" spans="1:10" x14ac:dyDescent="0.25">
      <c r="A28" s="12"/>
      <c r="B28" s="12">
        <v>34</v>
      </c>
      <c r="C28" s="12" t="s">
        <v>71</v>
      </c>
      <c r="D28" s="81"/>
      <c r="E28" s="69">
        <v>0</v>
      </c>
      <c r="F28" s="9">
        <v>0</v>
      </c>
      <c r="G28" s="69">
        <v>0</v>
      </c>
      <c r="H28" s="69">
        <v>0</v>
      </c>
      <c r="J28" s="63"/>
    </row>
    <row r="29" spans="1:10" ht="38.25" x14ac:dyDescent="0.25">
      <c r="A29" s="12"/>
      <c r="B29" s="12">
        <v>37</v>
      </c>
      <c r="C29" s="62" t="s">
        <v>72</v>
      </c>
      <c r="D29" s="81">
        <v>22513.55</v>
      </c>
      <c r="E29" s="69">
        <v>26885</v>
      </c>
      <c r="F29" s="9">
        <v>24133</v>
      </c>
      <c r="G29" s="69">
        <v>24133</v>
      </c>
      <c r="H29" s="69">
        <v>24133</v>
      </c>
      <c r="J29" s="63"/>
    </row>
    <row r="30" spans="1:10" s="67" customFormat="1" x14ac:dyDescent="0.25">
      <c r="A30" s="12"/>
      <c r="B30" s="12">
        <v>38</v>
      </c>
      <c r="C30" s="62" t="s">
        <v>153</v>
      </c>
      <c r="D30" s="81">
        <v>400</v>
      </c>
      <c r="E30" s="68">
        <v>360</v>
      </c>
      <c r="F30" s="68">
        <v>360</v>
      </c>
      <c r="G30" s="68">
        <v>360</v>
      </c>
      <c r="H30" s="68">
        <v>360</v>
      </c>
      <c r="J30" s="63"/>
    </row>
    <row r="31" spans="1:10" ht="25.5" x14ac:dyDescent="0.25">
      <c r="A31" s="14">
        <v>4</v>
      </c>
      <c r="B31" s="15"/>
      <c r="C31" s="35" t="s">
        <v>14</v>
      </c>
      <c r="D31" s="81">
        <f>SUM(D32:D34)</f>
        <v>5305.27</v>
      </c>
      <c r="E31" s="68">
        <f>SUM(E32:E34)</f>
        <v>26136</v>
      </c>
      <c r="F31" s="68">
        <f t="shared" ref="F31:H31" si="4">SUM(F32:F34)</f>
        <v>26126</v>
      </c>
      <c r="G31" s="68">
        <f>SUM(G32:G34)</f>
        <v>26126</v>
      </c>
      <c r="H31" s="68">
        <f t="shared" si="4"/>
        <v>26126</v>
      </c>
    </row>
    <row r="32" spans="1:10" ht="38.25" x14ac:dyDescent="0.25">
      <c r="A32" s="16"/>
      <c r="B32" s="16">
        <v>41</v>
      </c>
      <c r="C32" s="36" t="s">
        <v>15</v>
      </c>
      <c r="D32" s="81"/>
      <c r="E32" s="9"/>
      <c r="F32" s="9"/>
      <c r="G32" s="69"/>
      <c r="H32" s="10"/>
    </row>
    <row r="33" spans="1:8" s="67" customFormat="1" ht="25.5" x14ac:dyDescent="0.25">
      <c r="A33" s="16"/>
      <c r="B33" s="12">
        <v>42</v>
      </c>
      <c r="C33" s="62" t="s">
        <v>14</v>
      </c>
      <c r="D33" s="81">
        <v>5305.27</v>
      </c>
      <c r="E33" s="69">
        <v>26136</v>
      </c>
      <c r="F33" s="69">
        <v>26126</v>
      </c>
      <c r="G33" s="69">
        <v>26126</v>
      </c>
      <c r="H33" s="69">
        <v>26126</v>
      </c>
    </row>
    <row r="34" spans="1:8" ht="25.5" x14ac:dyDescent="0.25">
      <c r="A34" s="12"/>
      <c r="B34" s="12">
        <v>45</v>
      </c>
      <c r="C34" s="62" t="s">
        <v>150</v>
      </c>
      <c r="D34" s="81"/>
      <c r="E34" s="69"/>
      <c r="F34" s="9"/>
      <c r="G34" s="69"/>
      <c r="H34" s="69"/>
    </row>
    <row r="37" spans="1:8" x14ac:dyDescent="0.25">
      <c r="F37" s="63"/>
    </row>
  </sheetData>
  <mergeCells count="5">
    <mergeCell ref="A7:H7"/>
    <mergeCell ref="A21:H21"/>
    <mergeCell ref="A3:H3"/>
    <mergeCell ref="A5:H5"/>
    <mergeCell ref="A1:J1"/>
  </mergeCells>
  <pageMargins left="0.7" right="0.7" top="0.75" bottom="0.75" header="0.3" footer="0.3"/>
  <pageSetup paperSize="9" scale="7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0"/>
  <sheetViews>
    <sheetView topLeftCell="A25" workbookViewId="0">
      <selection activeCell="E27" sqref="E27"/>
    </sheetView>
  </sheetViews>
  <sheetFormatPr defaultRowHeight="15" x14ac:dyDescent="0.25"/>
  <cols>
    <col min="1" max="1" width="27.5703125" customWidth="1"/>
    <col min="2" max="6" width="25.28515625" customWidth="1"/>
    <col min="8" max="8" width="25.42578125" customWidth="1"/>
  </cols>
  <sheetData>
    <row r="1" spans="1:10" ht="42" customHeight="1" x14ac:dyDescent="0.25">
      <c r="A1" s="124" t="s">
        <v>162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8" customHeight="1" x14ac:dyDescent="0.25">
      <c r="A2" s="20"/>
      <c r="B2" s="20"/>
      <c r="C2" s="20"/>
      <c r="D2" s="20"/>
      <c r="E2" s="20"/>
      <c r="F2" s="20"/>
    </row>
    <row r="3" spans="1:10" ht="15.75" customHeight="1" x14ac:dyDescent="0.25">
      <c r="A3" s="124" t="s">
        <v>20</v>
      </c>
      <c r="B3" s="124"/>
      <c r="C3" s="124"/>
      <c r="D3" s="124"/>
      <c r="E3" s="124"/>
      <c r="F3" s="124"/>
    </row>
    <row r="4" spans="1:10" ht="18" x14ac:dyDescent="0.25">
      <c r="A4" s="20"/>
      <c r="B4" s="20"/>
      <c r="C4" s="20"/>
      <c r="D4" s="20"/>
      <c r="E4" s="5"/>
      <c r="F4" s="5"/>
    </row>
    <row r="5" spans="1:10" ht="18" customHeight="1" x14ac:dyDescent="0.25">
      <c r="A5" s="124" t="s">
        <v>5</v>
      </c>
      <c r="B5" s="124"/>
      <c r="C5" s="124"/>
      <c r="D5" s="124"/>
      <c r="E5" s="124"/>
      <c r="F5" s="124"/>
    </row>
    <row r="6" spans="1:10" ht="18" x14ac:dyDescent="0.25">
      <c r="A6" s="20"/>
      <c r="B6" s="20"/>
      <c r="C6" s="20"/>
      <c r="D6" s="20"/>
      <c r="E6" s="5"/>
      <c r="F6" s="5"/>
    </row>
    <row r="7" spans="1:10" ht="15.75" customHeight="1" x14ac:dyDescent="0.25">
      <c r="A7" s="124" t="s">
        <v>38</v>
      </c>
      <c r="B7" s="124"/>
      <c r="C7" s="124"/>
      <c r="D7" s="124"/>
      <c r="E7" s="124"/>
      <c r="F7" s="124"/>
    </row>
    <row r="8" spans="1:10" ht="18" x14ac:dyDescent="0.25">
      <c r="A8" s="20"/>
      <c r="B8" s="20"/>
      <c r="C8" s="20"/>
      <c r="D8" s="20"/>
      <c r="E8" s="5"/>
      <c r="F8" s="5"/>
    </row>
    <row r="9" spans="1:10" ht="25.5" x14ac:dyDescent="0.25">
      <c r="A9" s="19" t="s">
        <v>40</v>
      </c>
      <c r="B9" s="18" t="s">
        <v>156</v>
      </c>
      <c r="C9" s="19" t="s">
        <v>157</v>
      </c>
      <c r="D9" s="19" t="s">
        <v>158</v>
      </c>
      <c r="E9" s="19" t="s">
        <v>147</v>
      </c>
      <c r="F9" s="19" t="s">
        <v>164</v>
      </c>
    </row>
    <row r="10" spans="1:10" x14ac:dyDescent="0.25">
      <c r="A10" s="41" t="s">
        <v>0</v>
      </c>
      <c r="B10" s="87">
        <f>SUM(B11,B13,B15,B17,B19,B21)</f>
        <v>1550602.02</v>
      </c>
      <c r="C10" s="84">
        <f>SUM(C11,C13,C15,C17,C19,C21)</f>
        <v>2106678</v>
      </c>
      <c r="D10" s="84">
        <f>SUM(D11,D13,D15,D17,D19,D21)</f>
        <v>2103347</v>
      </c>
      <c r="E10" s="84">
        <f t="shared" ref="E10:F10" si="0">SUM(E11,E13,E15,E17,E19,E21)</f>
        <v>2101347</v>
      </c>
      <c r="F10" s="84">
        <f t="shared" si="0"/>
        <v>2101347</v>
      </c>
    </row>
    <row r="11" spans="1:10" ht="15.75" customHeight="1" x14ac:dyDescent="0.25">
      <c r="A11" s="11" t="s">
        <v>41</v>
      </c>
      <c r="B11" s="75">
        <f>SUM(B12)</f>
        <v>215103.98</v>
      </c>
      <c r="C11" s="9">
        <f>SUM(C12)</f>
        <v>389329</v>
      </c>
      <c r="D11" s="69">
        <f t="shared" ref="D11:F11" si="1">SUM(D12)</f>
        <v>377540</v>
      </c>
      <c r="E11" s="69">
        <f t="shared" si="1"/>
        <v>377540</v>
      </c>
      <c r="F11" s="69">
        <f t="shared" si="1"/>
        <v>377540</v>
      </c>
    </row>
    <row r="12" spans="1:10" ht="25.5" x14ac:dyDescent="0.25">
      <c r="A12" s="17" t="s">
        <v>76</v>
      </c>
      <c r="B12" s="81">
        <v>215103.98</v>
      </c>
      <c r="C12" s="69">
        <v>389329</v>
      </c>
      <c r="D12" s="9">
        <v>377540</v>
      </c>
      <c r="E12" s="69">
        <v>377540</v>
      </c>
      <c r="F12" s="69">
        <v>377540</v>
      </c>
      <c r="H12" s="63"/>
    </row>
    <row r="13" spans="1:10" x14ac:dyDescent="0.25">
      <c r="A13" s="11" t="s">
        <v>43</v>
      </c>
      <c r="B13" s="75">
        <f>SUM(B14)</f>
        <v>0</v>
      </c>
      <c r="C13" s="69">
        <f>SUM(C14)</f>
        <v>499</v>
      </c>
      <c r="D13" s="69">
        <f t="shared" ref="D13:F13" si="2">SUM(D14)</f>
        <v>499</v>
      </c>
      <c r="E13" s="69">
        <f t="shared" si="2"/>
        <v>499</v>
      </c>
      <c r="F13" s="69">
        <f t="shared" si="2"/>
        <v>499</v>
      </c>
      <c r="H13" s="63"/>
    </row>
    <row r="14" spans="1:10" x14ac:dyDescent="0.25">
      <c r="A14" s="13" t="s">
        <v>74</v>
      </c>
      <c r="B14" s="81">
        <v>0</v>
      </c>
      <c r="C14" s="69">
        <v>499</v>
      </c>
      <c r="D14" s="9">
        <v>499</v>
      </c>
      <c r="E14" s="69">
        <v>499</v>
      </c>
      <c r="F14" s="69">
        <v>499</v>
      </c>
      <c r="H14" s="63"/>
    </row>
    <row r="15" spans="1:10" x14ac:dyDescent="0.25">
      <c r="A15" s="64" t="s">
        <v>73</v>
      </c>
      <c r="B15" s="75">
        <f>SUM(B16)</f>
        <v>22355.360000000001</v>
      </c>
      <c r="C15" s="69">
        <f>SUM(C16)</f>
        <v>39000</v>
      </c>
      <c r="D15" s="69">
        <f t="shared" ref="D15:F15" si="3">SUM(D16)</f>
        <v>41000</v>
      </c>
      <c r="E15" s="69">
        <f t="shared" si="3"/>
        <v>39000</v>
      </c>
      <c r="F15" s="69">
        <f t="shared" si="3"/>
        <v>39000</v>
      </c>
    </row>
    <row r="16" spans="1:10" ht="25.5" x14ac:dyDescent="0.25">
      <c r="A16" s="17" t="s">
        <v>75</v>
      </c>
      <c r="B16" s="81">
        <v>22355.360000000001</v>
      </c>
      <c r="C16" s="69">
        <v>39000</v>
      </c>
      <c r="D16" s="69">
        <v>41000</v>
      </c>
      <c r="E16" s="69">
        <v>39000</v>
      </c>
      <c r="F16" s="69">
        <v>39000</v>
      </c>
      <c r="H16" s="63"/>
    </row>
    <row r="17" spans="1:8" x14ac:dyDescent="0.25">
      <c r="A17" s="37" t="s">
        <v>77</v>
      </c>
      <c r="B17" s="75">
        <f>SUM(B18)</f>
        <v>1312893.96</v>
      </c>
      <c r="C17" s="69">
        <f>SUM(C18)</f>
        <v>1675060</v>
      </c>
      <c r="D17" s="9">
        <f>SUM(D18)</f>
        <v>1681518</v>
      </c>
      <c r="E17" s="69">
        <f t="shared" ref="E17:F17" si="4">SUM(E18)</f>
        <v>1681518</v>
      </c>
      <c r="F17" s="69">
        <f t="shared" si="4"/>
        <v>1681518</v>
      </c>
    </row>
    <row r="18" spans="1:8" ht="25.5" x14ac:dyDescent="0.25">
      <c r="A18" s="65" t="s">
        <v>78</v>
      </c>
      <c r="B18" s="81">
        <v>1312893.96</v>
      </c>
      <c r="C18" s="69">
        <v>1675060</v>
      </c>
      <c r="D18" s="9">
        <v>1681518</v>
      </c>
      <c r="E18" s="69">
        <v>1681518</v>
      </c>
      <c r="F18" s="69">
        <v>1681518</v>
      </c>
    </row>
    <row r="19" spans="1:8" x14ac:dyDescent="0.25">
      <c r="A19" s="37" t="s">
        <v>79</v>
      </c>
      <c r="B19" s="75">
        <f>SUM(B20)</f>
        <v>200</v>
      </c>
      <c r="C19" s="69">
        <f>SUM(C20)</f>
        <v>1990</v>
      </c>
      <c r="D19" s="69">
        <f t="shared" ref="D19:F19" si="5">SUM(D20)</f>
        <v>1990</v>
      </c>
      <c r="E19" s="69">
        <f t="shared" si="5"/>
        <v>1990</v>
      </c>
      <c r="F19" s="69">
        <f t="shared" si="5"/>
        <v>1990</v>
      </c>
    </row>
    <row r="20" spans="1:8" x14ac:dyDescent="0.25">
      <c r="A20" s="13" t="s">
        <v>80</v>
      </c>
      <c r="B20" s="81">
        <v>200</v>
      </c>
      <c r="C20" s="69">
        <v>1990</v>
      </c>
      <c r="D20" s="69">
        <v>1990</v>
      </c>
      <c r="E20" s="69">
        <v>1990</v>
      </c>
      <c r="F20" s="69">
        <v>1990</v>
      </c>
    </row>
    <row r="21" spans="1:8" ht="38.25" x14ac:dyDescent="0.25">
      <c r="A21" s="66" t="s">
        <v>81</v>
      </c>
      <c r="B21" s="75">
        <f>SUM(B22)</f>
        <v>48.72</v>
      </c>
      <c r="C21" s="69">
        <f>SUM(C22)</f>
        <v>800</v>
      </c>
      <c r="D21" s="69">
        <f t="shared" ref="D21:F21" si="6">SUM(D22)</f>
        <v>800</v>
      </c>
      <c r="E21" s="69">
        <f t="shared" si="6"/>
        <v>800</v>
      </c>
      <c r="F21" s="69">
        <f t="shared" si="6"/>
        <v>800</v>
      </c>
    </row>
    <row r="22" spans="1:8" ht="38.25" x14ac:dyDescent="0.25">
      <c r="A22" s="17" t="s">
        <v>82</v>
      </c>
      <c r="B22" s="81">
        <v>48.72</v>
      </c>
      <c r="C22" s="69">
        <v>800</v>
      </c>
      <c r="D22" s="9">
        <v>800</v>
      </c>
      <c r="E22" s="69">
        <v>800</v>
      </c>
      <c r="F22" s="69">
        <v>800</v>
      </c>
    </row>
    <row r="25" spans="1:8" ht="15.75" x14ac:dyDescent="0.25">
      <c r="A25" s="124" t="s">
        <v>39</v>
      </c>
      <c r="B25" s="124"/>
      <c r="C25" s="124"/>
      <c r="D25" s="124"/>
      <c r="E25" s="124"/>
      <c r="F25" s="124"/>
    </row>
    <row r="26" spans="1:8" ht="18" x14ac:dyDescent="0.25">
      <c r="A26" s="20"/>
      <c r="B26" s="20"/>
      <c r="C26" s="20"/>
      <c r="D26" s="20"/>
      <c r="E26" s="5"/>
      <c r="F26" s="5"/>
    </row>
    <row r="27" spans="1:8" ht="37.5" customHeight="1" x14ac:dyDescent="0.25">
      <c r="A27" s="19" t="s">
        <v>40</v>
      </c>
      <c r="B27" s="18" t="s">
        <v>156</v>
      </c>
      <c r="C27" s="19" t="s">
        <v>157</v>
      </c>
      <c r="D27" s="19" t="s">
        <v>158</v>
      </c>
      <c r="E27" s="19" t="s">
        <v>147</v>
      </c>
      <c r="F27" s="19" t="s">
        <v>164</v>
      </c>
    </row>
    <row r="28" spans="1:8" x14ac:dyDescent="0.25">
      <c r="A28" s="41" t="s">
        <v>1</v>
      </c>
      <c r="B28" s="87">
        <f>SUM(B29,B31,B33,B35,B37,B39)</f>
        <v>1550602.02</v>
      </c>
      <c r="C28" s="84">
        <f>SUM(C29,C31,C33,C35,C37,C39)</f>
        <v>2106678</v>
      </c>
      <c r="D28" s="84">
        <f t="shared" ref="D28:F28" si="7">SUM(D29,D31,D33,D35,D37,D39)</f>
        <v>2103347</v>
      </c>
      <c r="E28" s="84">
        <f>SUM(E29,E31,E33,E35,E37,E39)</f>
        <v>2101347</v>
      </c>
      <c r="F28" s="84">
        <f t="shared" si="7"/>
        <v>2101347</v>
      </c>
    </row>
    <row r="29" spans="1:8" x14ac:dyDescent="0.25">
      <c r="A29" s="11" t="s">
        <v>41</v>
      </c>
      <c r="B29" s="75">
        <f>SUM(B30)</f>
        <v>215103.98</v>
      </c>
      <c r="C29" s="9">
        <f>SUM(C30)</f>
        <v>389329</v>
      </c>
      <c r="D29" s="69">
        <f t="shared" ref="D29:F29" si="8">SUM(D30)</f>
        <v>377540</v>
      </c>
      <c r="E29" s="69">
        <f t="shared" si="8"/>
        <v>377540</v>
      </c>
      <c r="F29" s="69">
        <f t="shared" si="8"/>
        <v>377540</v>
      </c>
    </row>
    <row r="30" spans="1:8" ht="25.5" x14ac:dyDescent="0.25">
      <c r="A30" s="17" t="s">
        <v>76</v>
      </c>
      <c r="B30" s="81">
        <v>215103.98</v>
      </c>
      <c r="C30" s="69">
        <v>389329</v>
      </c>
      <c r="D30" s="9">
        <v>377540</v>
      </c>
      <c r="E30" s="69">
        <v>377540</v>
      </c>
      <c r="F30" s="69">
        <v>377540</v>
      </c>
    </row>
    <row r="31" spans="1:8" x14ac:dyDescent="0.25">
      <c r="A31" s="11" t="s">
        <v>43</v>
      </c>
      <c r="B31" s="75">
        <f>SUM(B32)</f>
        <v>0</v>
      </c>
      <c r="C31" s="69">
        <f>SUM(C32)</f>
        <v>499</v>
      </c>
      <c r="D31" s="69">
        <f t="shared" ref="D31:F31" si="9">SUM(D32)</f>
        <v>499</v>
      </c>
      <c r="E31" s="69">
        <f t="shared" si="9"/>
        <v>499</v>
      </c>
      <c r="F31" s="69">
        <f t="shared" si="9"/>
        <v>499</v>
      </c>
      <c r="H31" s="63"/>
    </row>
    <row r="32" spans="1:8" x14ac:dyDescent="0.25">
      <c r="A32" s="13" t="s">
        <v>74</v>
      </c>
      <c r="B32" s="81">
        <v>0</v>
      </c>
      <c r="C32" s="69">
        <v>499</v>
      </c>
      <c r="D32" s="9">
        <v>499</v>
      </c>
      <c r="E32" s="69">
        <v>499</v>
      </c>
      <c r="F32" s="69">
        <v>499</v>
      </c>
    </row>
    <row r="33" spans="1:8" x14ac:dyDescent="0.25">
      <c r="A33" s="64" t="s">
        <v>73</v>
      </c>
      <c r="B33" s="75">
        <f>SUM(B34)</f>
        <v>22355.360000000001</v>
      </c>
      <c r="C33" s="69">
        <f>SUM(C34)</f>
        <v>39000</v>
      </c>
      <c r="D33" s="69">
        <f t="shared" ref="D33:F33" si="10">SUM(D34)</f>
        <v>41000</v>
      </c>
      <c r="E33" s="69">
        <f t="shared" si="10"/>
        <v>39000</v>
      </c>
      <c r="F33" s="69">
        <f t="shared" si="10"/>
        <v>39000</v>
      </c>
      <c r="H33" s="63"/>
    </row>
    <row r="34" spans="1:8" ht="25.5" x14ac:dyDescent="0.25">
      <c r="A34" s="17" t="s">
        <v>75</v>
      </c>
      <c r="B34" s="81">
        <v>22355.360000000001</v>
      </c>
      <c r="C34" s="69">
        <v>39000</v>
      </c>
      <c r="D34" s="9">
        <v>41000</v>
      </c>
      <c r="E34" s="69">
        <v>39000</v>
      </c>
      <c r="F34" s="69">
        <v>39000</v>
      </c>
    </row>
    <row r="35" spans="1:8" x14ac:dyDescent="0.25">
      <c r="A35" s="37" t="s">
        <v>77</v>
      </c>
      <c r="B35" s="75">
        <f>SUM(B36)</f>
        <v>1312893.96</v>
      </c>
      <c r="C35" s="69">
        <f>SUM(C36)</f>
        <v>1675060</v>
      </c>
      <c r="D35" s="69">
        <f t="shared" ref="D35:F35" si="11">SUM(D36)</f>
        <v>1681518</v>
      </c>
      <c r="E35" s="69">
        <f t="shared" si="11"/>
        <v>1681518</v>
      </c>
      <c r="F35" s="69">
        <f t="shared" si="11"/>
        <v>1681518</v>
      </c>
    </row>
    <row r="36" spans="1:8" ht="25.5" x14ac:dyDescent="0.25">
      <c r="A36" s="65" t="s">
        <v>78</v>
      </c>
      <c r="B36" s="81">
        <v>1312893.96</v>
      </c>
      <c r="C36" s="69">
        <v>1675060</v>
      </c>
      <c r="D36" s="9">
        <v>1681518</v>
      </c>
      <c r="E36" s="69">
        <v>1681518</v>
      </c>
      <c r="F36" s="69">
        <v>1681518</v>
      </c>
    </row>
    <row r="37" spans="1:8" x14ac:dyDescent="0.25">
      <c r="A37" s="37" t="s">
        <v>79</v>
      </c>
      <c r="B37" s="75">
        <f>SUM(B38)</f>
        <v>200</v>
      </c>
      <c r="C37" s="69">
        <f>SUM(C38)</f>
        <v>1990</v>
      </c>
      <c r="D37" s="69">
        <f t="shared" ref="D37:F37" si="12">SUM(D38)</f>
        <v>1990</v>
      </c>
      <c r="E37" s="69">
        <f t="shared" si="12"/>
        <v>1990</v>
      </c>
      <c r="F37" s="69">
        <f t="shared" si="12"/>
        <v>1990</v>
      </c>
    </row>
    <row r="38" spans="1:8" x14ac:dyDescent="0.25">
      <c r="A38" s="13" t="s">
        <v>80</v>
      </c>
      <c r="B38" s="81">
        <v>200</v>
      </c>
      <c r="C38" s="69">
        <v>1990</v>
      </c>
      <c r="D38" s="9">
        <v>1990</v>
      </c>
      <c r="E38" s="69">
        <v>1990</v>
      </c>
      <c r="F38" s="69">
        <v>1990</v>
      </c>
    </row>
    <row r="39" spans="1:8" ht="38.25" x14ac:dyDescent="0.25">
      <c r="A39" s="66" t="s">
        <v>81</v>
      </c>
      <c r="B39" s="75">
        <f>SUM(B40)</f>
        <v>48.72</v>
      </c>
      <c r="C39" s="69">
        <f>SUM(C40)</f>
        <v>800</v>
      </c>
      <c r="D39" s="69">
        <f t="shared" ref="D39:F39" si="13">SUM(D40)</f>
        <v>800</v>
      </c>
      <c r="E39" s="69">
        <f t="shared" si="13"/>
        <v>800</v>
      </c>
      <c r="F39" s="69">
        <f t="shared" si="13"/>
        <v>800</v>
      </c>
    </row>
    <row r="40" spans="1:8" ht="38.25" x14ac:dyDescent="0.25">
      <c r="A40" s="17" t="s">
        <v>82</v>
      </c>
      <c r="B40" s="81">
        <v>48.72</v>
      </c>
      <c r="C40" s="69">
        <v>800</v>
      </c>
      <c r="D40" s="9">
        <v>800</v>
      </c>
      <c r="E40" s="69">
        <v>800</v>
      </c>
      <c r="F40" s="69">
        <v>800</v>
      </c>
    </row>
  </sheetData>
  <mergeCells count="5">
    <mergeCell ref="A25:F25"/>
    <mergeCell ref="A3:F3"/>
    <mergeCell ref="A5:F5"/>
    <mergeCell ref="A7:F7"/>
    <mergeCell ref="A1:J1"/>
  </mergeCells>
  <pageMargins left="0.7" right="0.7" top="0.75" bottom="0.75" header="0.3" footer="0.3"/>
  <pageSetup paperSize="9" scale="8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workbookViewId="0">
      <selection activeCell="C13" sqref="C13"/>
    </sheetView>
  </sheetViews>
  <sheetFormatPr defaultRowHeight="15" x14ac:dyDescent="0.25"/>
  <cols>
    <col min="1" max="1" width="37.7109375" customWidth="1"/>
    <col min="2" max="6" width="25.28515625" customWidth="1"/>
  </cols>
  <sheetData>
    <row r="1" spans="1:10" ht="42" customHeight="1" x14ac:dyDescent="0.25">
      <c r="A1" s="124" t="s">
        <v>162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8" customHeight="1" x14ac:dyDescent="0.25">
      <c r="A2" s="4"/>
      <c r="B2" s="4"/>
      <c r="C2" s="4"/>
      <c r="D2" s="4"/>
      <c r="E2" s="4"/>
      <c r="F2" s="4"/>
    </row>
    <row r="3" spans="1:10" ht="15.75" x14ac:dyDescent="0.25">
      <c r="A3" s="124" t="s">
        <v>20</v>
      </c>
      <c r="B3" s="124"/>
      <c r="C3" s="124"/>
      <c r="D3" s="124"/>
      <c r="E3" s="127"/>
      <c r="F3" s="127"/>
    </row>
    <row r="4" spans="1:10" ht="18" x14ac:dyDescent="0.25">
      <c r="A4" s="4"/>
      <c r="B4" s="4"/>
      <c r="C4" s="4"/>
      <c r="D4" s="4"/>
      <c r="E4" s="5"/>
      <c r="F4" s="5"/>
    </row>
    <row r="5" spans="1:10" ht="18" customHeight="1" x14ac:dyDescent="0.25">
      <c r="A5" s="124" t="s">
        <v>5</v>
      </c>
      <c r="B5" s="125"/>
      <c r="C5" s="125"/>
      <c r="D5" s="125"/>
      <c r="E5" s="125"/>
      <c r="F5" s="125"/>
    </row>
    <row r="6" spans="1:10" ht="18" x14ac:dyDescent="0.25">
      <c r="A6" s="4"/>
      <c r="B6" s="4"/>
      <c r="C6" s="4"/>
      <c r="D6" s="4"/>
      <c r="E6" s="5"/>
      <c r="F6" s="5"/>
    </row>
    <row r="7" spans="1:10" ht="15.75" x14ac:dyDescent="0.25">
      <c r="A7" s="124" t="s">
        <v>16</v>
      </c>
      <c r="B7" s="130"/>
      <c r="C7" s="130"/>
      <c r="D7" s="130"/>
      <c r="E7" s="130"/>
      <c r="F7" s="130"/>
    </row>
    <row r="8" spans="1:10" ht="18" x14ac:dyDescent="0.25">
      <c r="A8" s="4"/>
      <c r="B8" s="4"/>
      <c r="C8" s="4"/>
      <c r="D8" s="4"/>
      <c r="E8" s="5"/>
      <c r="F8" s="5"/>
    </row>
    <row r="9" spans="1:10" ht="25.5" x14ac:dyDescent="0.25">
      <c r="A9" s="19" t="s">
        <v>40</v>
      </c>
      <c r="B9" s="18" t="s">
        <v>156</v>
      </c>
      <c r="C9" s="19" t="s">
        <v>157</v>
      </c>
      <c r="D9" s="19" t="s">
        <v>158</v>
      </c>
      <c r="E9" s="19" t="s">
        <v>147</v>
      </c>
      <c r="F9" s="19" t="s">
        <v>164</v>
      </c>
    </row>
    <row r="10" spans="1:10" ht="15.75" customHeight="1" x14ac:dyDescent="0.25">
      <c r="A10" s="70" t="s">
        <v>1</v>
      </c>
      <c r="B10" s="75">
        <f>SUM(B12:B13)</f>
        <v>1550602.02</v>
      </c>
      <c r="C10" s="69">
        <f>SUM(C12:C13)</f>
        <v>2106678</v>
      </c>
      <c r="D10" s="9">
        <f>SUM(D12:D13)</f>
        <v>2103347</v>
      </c>
      <c r="E10" s="69">
        <f t="shared" ref="E10:F10" si="0">SUM(E12:E13)</f>
        <v>2101347</v>
      </c>
      <c r="F10" s="69">
        <f t="shared" si="0"/>
        <v>2101347</v>
      </c>
    </row>
    <row r="11" spans="1:10" ht="15.75" customHeight="1" x14ac:dyDescent="0.25">
      <c r="A11" s="70" t="s">
        <v>83</v>
      </c>
      <c r="B11" s="75">
        <f>SUM(B10)</f>
        <v>1550602.02</v>
      </c>
      <c r="C11" s="69">
        <f>SUM(C10)</f>
        <v>2106678</v>
      </c>
      <c r="D11" s="9">
        <f>SUM(D10)</f>
        <v>2103347</v>
      </c>
      <c r="E11" s="69">
        <f t="shared" ref="E11:F11" si="1">SUM(E10)</f>
        <v>2101347</v>
      </c>
      <c r="F11" s="69">
        <f t="shared" si="1"/>
        <v>2101347</v>
      </c>
    </row>
    <row r="12" spans="1:10" x14ac:dyDescent="0.25">
      <c r="A12" s="71" t="s">
        <v>84</v>
      </c>
      <c r="B12" s="81">
        <v>1496772.2</v>
      </c>
      <c r="C12" s="69">
        <v>2024614</v>
      </c>
      <c r="D12" s="9">
        <v>2018074</v>
      </c>
      <c r="E12" s="69">
        <v>2016074</v>
      </c>
      <c r="F12" s="69">
        <v>2016074</v>
      </c>
    </row>
    <row r="13" spans="1:10" x14ac:dyDescent="0.25">
      <c r="A13" s="71" t="s">
        <v>85</v>
      </c>
      <c r="B13" s="81">
        <v>53829.82</v>
      </c>
      <c r="C13" s="69">
        <v>82064</v>
      </c>
      <c r="D13" s="9">
        <v>85273</v>
      </c>
      <c r="E13" s="69">
        <v>85273</v>
      </c>
      <c r="F13" s="69">
        <v>85273</v>
      </c>
    </row>
    <row r="15" spans="1:10" x14ac:dyDescent="0.25">
      <c r="E15" s="63"/>
    </row>
  </sheetData>
  <mergeCells count="4">
    <mergeCell ref="A3:F3"/>
    <mergeCell ref="A5:F5"/>
    <mergeCell ref="A7:F7"/>
    <mergeCell ref="A1:J1"/>
  </mergeCells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workbookViewId="0">
      <selection sqref="A1:J1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8" width="25.28515625" customWidth="1"/>
  </cols>
  <sheetData>
    <row r="1" spans="1:10" ht="42" customHeight="1" x14ac:dyDescent="0.25">
      <c r="A1" s="124" t="s">
        <v>162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8" customHeight="1" x14ac:dyDescent="0.25">
      <c r="A2" s="4"/>
      <c r="B2" s="4"/>
      <c r="C2" s="4"/>
      <c r="D2" s="4"/>
      <c r="E2" s="4"/>
      <c r="F2" s="4"/>
      <c r="G2" s="4"/>
      <c r="H2" s="4"/>
    </row>
    <row r="3" spans="1:10" ht="15.75" customHeight="1" x14ac:dyDescent="0.25">
      <c r="A3" s="124" t="s">
        <v>20</v>
      </c>
      <c r="B3" s="124"/>
      <c r="C3" s="124"/>
      <c r="D3" s="124"/>
      <c r="E3" s="124"/>
      <c r="F3" s="124"/>
      <c r="G3" s="124"/>
      <c r="H3" s="124"/>
    </row>
    <row r="4" spans="1:10" ht="18" x14ac:dyDescent="0.25">
      <c r="A4" s="4"/>
      <c r="B4" s="4"/>
      <c r="C4" s="4"/>
      <c r="D4" s="4"/>
      <c r="E4" s="4"/>
      <c r="F4" s="4"/>
      <c r="G4" s="5"/>
      <c r="H4" s="5"/>
    </row>
    <row r="5" spans="1:10" ht="18" customHeight="1" x14ac:dyDescent="0.25">
      <c r="A5" s="124" t="s">
        <v>45</v>
      </c>
      <c r="B5" s="124"/>
      <c r="C5" s="124"/>
      <c r="D5" s="124"/>
      <c r="E5" s="124"/>
      <c r="F5" s="124"/>
      <c r="G5" s="124"/>
      <c r="H5" s="124"/>
    </row>
    <row r="6" spans="1:10" ht="18" x14ac:dyDescent="0.25">
      <c r="A6" s="4"/>
      <c r="B6" s="4"/>
      <c r="C6" s="4"/>
      <c r="D6" s="4"/>
      <c r="E6" s="4"/>
      <c r="F6" s="4"/>
      <c r="G6" s="5"/>
      <c r="H6" s="5"/>
    </row>
    <row r="7" spans="1:10" ht="25.5" x14ac:dyDescent="0.25">
      <c r="A7" s="19" t="s">
        <v>6</v>
      </c>
      <c r="B7" s="18" t="s">
        <v>7</v>
      </c>
      <c r="C7" s="18" t="s">
        <v>30</v>
      </c>
      <c r="D7" s="18" t="s">
        <v>33</v>
      </c>
      <c r="E7" s="19" t="s">
        <v>34</v>
      </c>
      <c r="F7" s="19" t="s">
        <v>31</v>
      </c>
      <c r="G7" s="19" t="s">
        <v>3</v>
      </c>
      <c r="H7" s="19" t="s">
        <v>32</v>
      </c>
    </row>
    <row r="8" spans="1:10" x14ac:dyDescent="0.25">
      <c r="A8" s="38"/>
      <c r="B8" s="39"/>
      <c r="C8" s="42" t="s">
        <v>47</v>
      </c>
      <c r="D8" s="39"/>
      <c r="E8" s="38"/>
      <c r="F8" s="38"/>
      <c r="G8" s="38"/>
      <c r="H8" s="38"/>
    </row>
    <row r="9" spans="1:10" ht="25.5" x14ac:dyDescent="0.25">
      <c r="A9" s="11">
        <v>8</v>
      </c>
      <c r="B9" s="11"/>
      <c r="C9" s="11" t="s">
        <v>17</v>
      </c>
      <c r="D9" s="8"/>
      <c r="E9" s="9"/>
      <c r="F9" s="9"/>
      <c r="G9" s="9"/>
      <c r="H9" s="9"/>
    </row>
    <row r="10" spans="1:10" x14ac:dyDescent="0.25">
      <c r="A10" s="11"/>
      <c r="B10" s="16">
        <v>84</v>
      </c>
      <c r="C10" s="16" t="s">
        <v>24</v>
      </c>
      <c r="D10" s="8"/>
      <c r="E10" s="9"/>
      <c r="F10" s="9"/>
      <c r="G10" s="9"/>
      <c r="H10" s="9"/>
    </row>
    <row r="11" spans="1:10" x14ac:dyDescent="0.25">
      <c r="A11" s="11"/>
      <c r="B11" s="16"/>
      <c r="C11" s="43"/>
      <c r="D11" s="8"/>
      <c r="E11" s="9"/>
      <c r="F11" s="9"/>
      <c r="G11" s="9"/>
      <c r="H11" s="9"/>
    </row>
    <row r="12" spans="1:10" x14ac:dyDescent="0.25">
      <c r="A12" s="11"/>
      <c r="B12" s="16"/>
      <c r="C12" s="42" t="s">
        <v>48</v>
      </c>
      <c r="D12" s="8"/>
      <c r="E12" s="9"/>
      <c r="F12" s="9"/>
      <c r="G12" s="9"/>
      <c r="H12" s="9"/>
    </row>
    <row r="13" spans="1:10" ht="25.5" x14ac:dyDescent="0.25">
      <c r="A13" s="14">
        <v>5</v>
      </c>
      <c r="B13" s="15"/>
      <c r="C13" s="35" t="s">
        <v>18</v>
      </c>
      <c r="D13" s="8"/>
      <c r="E13" s="9"/>
      <c r="F13" s="9"/>
      <c r="G13" s="9"/>
      <c r="H13" s="9"/>
    </row>
    <row r="14" spans="1:10" ht="25.5" x14ac:dyDescent="0.25">
      <c r="A14" s="16"/>
      <c r="B14" s="16">
        <v>54</v>
      </c>
      <c r="C14" s="36" t="s">
        <v>25</v>
      </c>
      <c r="D14" s="8"/>
      <c r="E14" s="9"/>
      <c r="F14" s="9"/>
      <c r="G14" s="9"/>
      <c r="H14" s="10"/>
    </row>
  </sheetData>
  <mergeCells count="3">
    <mergeCell ref="A3:H3"/>
    <mergeCell ref="A5:H5"/>
    <mergeCell ref="A1:J1"/>
  </mergeCells>
  <pageMargins left="0.7" right="0.7" top="0.75" bottom="0.75" header="0.3" footer="0.3"/>
  <pageSetup paperSize="9" scale="7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workbookViewId="0">
      <selection sqref="A1:J1"/>
    </sheetView>
  </sheetViews>
  <sheetFormatPr defaultRowHeight="15" x14ac:dyDescent="0.25"/>
  <cols>
    <col min="1" max="6" width="25.28515625" customWidth="1"/>
  </cols>
  <sheetData>
    <row r="1" spans="1:10" ht="42" customHeight="1" x14ac:dyDescent="0.25">
      <c r="A1" s="124" t="s">
        <v>162</v>
      </c>
      <c r="B1" s="124"/>
      <c r="C1" s="124"/>
      <c r="D1" s="124"/>
      <c r="E1" s="124"/>
      <c r="F1" s="124"/>
      <c r="G1" s="124"/>
      <c r="H1" s="124"/>
      <c r="I1" s="124"/>
      <c r="J1" s="124"/>
    </row>
    <row r="2" spans="1:10" ht="18" customHeight="1" x14ac:dyDescent="0.25">
      <c r="A2" s="20"/>
      <c r="B2" s="20"/>
      <c r="C2" s="20"/>
      <c r="D2" s="20"/>
      <c r="E2" s="20"/>
      <c r="F2" s="20"/>
    </row>
    <row r="3" spans="1:10" ht="15.75" customHeight="1" x14ac:dyDescent="0.25">
      <c r="A3" s="124" t="s">
        <v>20</v>
      </c>
      <c r="B3" s="124"/>
      <c r="C3" s="124"/>
      <c r="D3" s="124"/>
      <c r="E3" s="124"/>
      <c r="F3" s="124"/>
    </row>
    <row r="4" spans="1:10" ht="18" x14ac:dyDescent="0.25">
      <c r="A4" s="20"/>
      <c r="B4" s="20"/>
      <c r="C4" s="20"/>
      <c r="D4" s="20"/>
      <c r="E4" s="5"/>
      <c r="F4" s="5"/>
    </row>
    <row r="5" spans="1:10" ht="18" customHeight="1" x14ac:dyDescent="0.25">
      <c r="A5" s="124" t="s">
        <v>46</v>
      </c>
      <c r="B5" s="124"/>
      <c r="C5" s="124"/>
      <c r="D5" s="124"/>
      <c r="E5" s="124"/>
      <c r="F5" s="124"/>
    </row>
    <row r="6" spans="1:10" ht="18" x14ac:dyDescent="0.25">
      <c r="A6" s="20"/>
      <c r="B6" s="20"/>
      <c r="C6" s="20"/>
      <c r="D6" s="20"/>
      <c r="E6" s="5"/>
      <c r="F6" s="5"/>
    </row>
    <row r="7" spans="1:10" ht="25.5" x14ac:dyDescent="0.25">
      <c r="A7" s="19" t="s">
        <v>40</v>
      </c>
      <c r="B7" s="18" t="s">
        <v>33</v>
      </c>
      <c r="C7" s="19" t="s">
        <v>34</v>
      </c>
      <c r="D7" s="19" t="s">
        <v>31</v>
      </c>
      <c r="E7" s="19" t="s">
        <v>3</v>
      </c>
      <c r="F7" s="19" t="s">
        <v>32</v>
      </c>
    </row>
    <row r="8" spans="1:10" x14ac:dyDescent="0.25">
      <c r="A8" s="41" t="s">
        <v>47</v>
      </c>
      <c r="B8" s="39"/>
      <c r="C8" s="38"/>
      <c r="D8" s="38"/>
      <c r="E8" s="38"/>
      <c r="F8" s="38"/>
    </row>
    <row r="9" spans="1:10" ht="25.5" x14ac:dyDescent="0.25">
      <c r="A9" s="11" t="s">
        <v>49</v>
      </c>
      <c r="B9" s="8"/>
      <c r="C9" s="9"/>
      <c r="D9" s="9"/>
      <c r="E9" s="9"/>
      <c r="F9" s="9"/>
    </row>
    <row r="10" spans="1:10" ht="25.5" x14ac:dyDescent="0.25">
      <c r="A10" s="17" t="s">
        <v>56</v>
      </c>
      <c r="B10" s="8"/>
      <c r="C10" s="9"/>
      <c r="D10" s="9"/>
      <c r="E10" s="9"/>
      <c r="F10" s="9"/>
    </row>
    <row r="11" spans="1:10" x14ac:dyDescent="0.25">
      <c r="A11" s="17" t="s">
        <v>29</v>
      </c>
      <c r="B11" s="8"/>
      <c r="C11" s="9"/>
      <c r="D11" s="9"/>
      <c r="E11" s="9"/>
      <c r="F11" s="9"/>
    </row>
    <row r="12" spans="1:10" x14ac:dyDescent="0.25">
      <c r="A12" s="17"/>
      <c r="B12" s="8"/>
      <c r="C12" s="9"/>
      <c r="D12" s="9"/>
      <c r="E12" s="9"/>
      <c r="F12" s="9"/>
    </row>
    <row r="13" spans="1:10" x14ac:dyDescent="0.25">
      <c r="A13" s="41" t="s">
        <v>48</v>
      </c>
      <c r="B13" s="8"/>
      <c r="C13" s="9"/>
      <c r="D13" s="9"/>
      <c r="E13" s="9"/>
      <c r="F13" s="9"/>
    </row>
    <row r="14" spans="1:10" x14ac:dyDescent="0.25">
      <c r="A14" s="11" t="s">
        <v>41</v>
      </c>
      <c r="B14" s="8"/>
      <c r="C14" s="9"/>
      <c r="D14" s="9"/>
      <c r="E14" s="9"/>
      <c r="F14" s="9"/>
    </row>
    <row r="15" spans="1:10" x14ac:dyDescent="0.25">
      <c r="A15" s="13" t="s">
        <v>42</v>
      </c>
      <c r="B15" s="8"/>
      <c r="C15" s="9"/>
      <c r="D15" s="9"/>
      <c r="E15" s="9"/>
      <c r="F15" s="10"/>
    </row>
    <row r="16" spans="1:10" x14ac:dyDescent="0.25">
      <c r="A16" s="11" t="s">
        <v>43</v>
      </c>
      <c r="B16" s="8"/>
      <c r="C16" s="9"/>
      <c r="D16" s="9"/>
      <c r="E16" s="9"/>
      <c r="F16" s="10"/>
    </row>
    <row r="17" spans="1:6" x14ac:dyDescent="0.25">
      <c r="A17" s="13" t="s">
        <v>44</v>
      </c>
      <c r="B17" s="8"/>
      <c r="C17" s="9"/>
      <c r="D17" s="9"/>
      <c r="E17" s="9"/>
      <c r="F17" s="10"/>
    </row>
  </sheetData>
  <mergeCells count="3">
    <mergeCell ref="A3:F3"/>
    <mergeCell ref="A5:F5"/>
    <mergeCell ref="A1:J1"/>
  </mergeCells>
  <pageMargins left="0.7" right="0.7" top="0.75" bottom="0.75" header="0.3" footer="0.3"/>
  <pageSetup paperSize="9" scale="86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25"/>
  <sheetViews>
    <sheetView tabSelected="1" topLeftCell="A85" workbookViewId="0">
      <selection activeCell="K109" sqref="K109"/>
    </sheetView>
  </sheetViews>
  <sheetFormatPr defaultRowHeight="15" x14ac:dyDescent="0.25"/>
  <cols>
    <col min="1" max="1" width="7.42578125" bestFit="1" customWidth="1"/>
    <col min="2" max="2" width="8.42578125" bestFit="1" customWidth="1"/>
    <col min="3" max="3" width="8.5703125" customWidth="1"/>
    <col min="4" max="4" width="42.5703125" bestFit="1" customWidth="1"/>
    <col min="5" max="6" width="11.42578125" customWidth="1"/>
    <col min="7" max="7" width="14.42578125" customWidth="1"/>
    <col min="8" max="8" width="14.85546875" customWidth="1"/>
    <col min="9" max="9" width="11.5703125" customWidth="1"/>
    <col min="10" max="10" width="13.7109375" customWidth="1"/>
    <col min="11" max="11" width="15.85546875" customWidth="1"/>
  </cols>
  <sheetData>
    <row r="1" spans="1:11" ht="42" customHeight="1" x14ac:dyDescent="0.25">
      <c r="A1" s="124" t="s">
        <v>161</v>
      </c>
      <c r="B1" s="124"/>
      <c r="C1" s="124"/>
      <c r="D1" s="124"/>
      <c r="E1" s="124"/>
      <c r="F1" s="124"/>
      <c r="G1" s="124"/>
      <c r="H1" s="124"/>
      <c r="I1" s="124"/>
    </row>
    <row r="2" spans="1:11" ht="9" customHeight="1" x14ac:dyDescent="0.25">
      <c r="A2" s="4"/>
      <c r="B2" s="4"/>
      <c r="C2" s="4"/>
      <c r="D2" s="4"/>
      <c r="E2" s="4"/>
      <c r="F2" s="4"/>
      <c r="G2" s="4"/>
      <c r="H2" s="5"/>
      <c r="I2" s="5"/>
    </row>
    <row r="3" spans="1:11" ht="18" customHeight="1" x14ac:dyDescent="0.25">
      <c r="A3" s="124" t="s">
        <v>19</v>
      </c>
      <c r="B3" s="125"/>
      <c r="C3" s="125"/>
      <c r="D3" s="125"/>
      <c r="E3" s="125"/>
      <c r="F3" s="125"/>
      <c r="G3" s="125"/>
      <c r="H3" s="125"/>
      <c r="I3" s="125"/>
    </row>
    <row r="4" spans="1:11" ht="9.75" customHeight="1" x14ac:dyDescent="0.25">
      <c r="A4" s="4"/>
      <c r="B4" s="4"/>
      <c r="C4" s="4"/>
      <c r="D4" s="4"/>
      <c r="E4" s="4"/>
      <c r="F4" s="4"/>
      <c r="G4" s="4"/>
      <c r="H4" s="5"/>
      <c r="I4" s="5"/>
    </row>
    <row r="5" spans="1:11" ht="38.25" x14ac:dyDescent="0.25">
      <c r="A5" s="104" t="s">
        <v>21</v>
      </c>
      <c r="B5" s="105"/>
      <c r="C5" s="106"/>
      <c r="D5" s="72" t="s">
        <v>22</v>
      </c>
      <c r="E5" s="72" t="s">
        <v>156</v>
      </c>
      <c r="F5" s="73" t="s">
        <v>157</v>
      </c>
      <c r="G5" s="73" t="s">
        <v>158</v>
      </c>
      <c r="H5" s="73" t="s">
        <v>159</v>
      </c>
      <c r="I5" s="73" t="s">
        <v>160</v>
      </c>
    </row>
    <row r="6" spans="1:11" ht="25.5" x14ac:dyDescent="0.25">
      <c r="A6" s="131" t="s">
        <v>86</v>
      </c>
      <c r="B6" s="115"/>
      <c r="C6" s="116"/>
      <c r="D6" s="103" t="s">
        <v>87</v>
      </c>
      <c r="E6" s="85">
        <v>1550602.02</v>
      </c>
      <c r="F6" s="90">
        <v>2106677.52</v>
      </c>
      <c r="G6" s="90">
        <v>2103347</v>
      </c>
      <c r="H6" s="90">
        <v>2101347</v>
      </c>
      <c r="I6" s="90">
        <v>2101347</v>
      </c>
    </row>
    <row r="7" spans="1:11" ht="15.75" customHeight="1" x14ac:dyDescent="0.25">
      <c r="A7" s="131" t="s">
        <v>88</v>
      </c>
      <c r="B7" s="115"/>
      <c r="C7" s="116"/>
      <c r="D7" s="103" t="s">
        <v>89</v>
      </c>
      <c r="E7" s="85">
        <v>1550602.02</v>
      </c>
      <c r="F7" s="90">
        <v>2106677.52</v>
      </c>
      <c r="G7" s="90">
        <v>2103347</v>
      </c>
      <c r="H7" s="90">
        <v>2101347</v>
      </c>
      <c r="I7" s="90">
        <v>2101347</v>
      </c>
    </row>
    <row r="8" spans="1:11" ht="15" customHeight="1" x14ac:dyDescent="0.25">
      <c r="A8" s="131" t="s">
        <v>90</v>
      </c>
      <c r="B8" s="115"/>
      <c r="C8" s="116"/>
      <c r="D8" s="103" t="s">
        <v>91</v>
      </c>
      <c r="E8" s="85">
        <v>1548399.37</v>
      </c>
      <c r="F8" s="90">
        <v>2100677.52</v>
      </c>
      <c r="G8" s="90">
        <v>2097347</v>
      </c>
      <c r="H8" s="90">
        <v>2095347</v>
      </c>
      <c r="I8" s="90">
        <v>2095347</v>
      </c>
      <c r="K8" s="63"/>
    </row>
    <row r="9" spans="1:11" ht="15" customHeight="1" x14ac:dyDescent="0.25">
      <c r="A9" s="131" t="s">
        <v>92</v>
      </c>
      <c r="B9" s="115"/>
      <c r="C9" s="116"/>
      <c r="D9" s="103" t="s">
        <v>93</v>
      </c>
      <c r="E9" s="85">
        <v>1166044.02</v>
      </c>
      <c r="F9" s="90">
        <v>1425133</v>
      </c>
      <c r="G9" s="90">
        <v>1428898</v>
      </c>
      <c r="H9" s="90">
        <v>1428898</v>
      </c>
      <c r="I9" s="90">
        <v>1428898</v>
      </c>
    </row>
    <row r="10" spans="1:11" ht="25.5" customHeight="1" x14ac:dyDescent="0.25">
      <c r="A10" s="131" t="s">
        <v>94</v>
      </c>
      <c r="B10" s="115"/>
      <c r="C10" s="116"/>
      <c r="D10" s="103" t="s">
        <v>95</v>
      </c>
      <c r="E10" s="85">
        <v>60382</v>
      </c>
      <c r="F10" s="90">
        <v>59301</v>
      </c>
      <c r="G10" s="90">
        <v>63066</v>
      </c>
      <c r="H10" s="90">
        <v>63066</v>
      </c>
      <c r="I10" s="90">
        <v>63066</v>
      </c>
      <c r="K10" s="63"/>
    </row>
    <row r="11" spans="1:11" ht="18" customHeight="1" x14ac:dyDescent="0.25">
      <c r="A11" s="132" t="s">
        <v>96</v>
      </c>
      <c r="B11" s="115"/>
      <c r="C11" s="116"/>
      <c r="D11" s="100" t="s">
        <v>97</v>
      </c>
      <c r="E11" s="75">
        <v>60382</v>
      </c>
      <c r="F11" s="69">
        <v>59301</v>
      </c>
      <c r="G11" s="69">
        <v>63066</v>
      </c>
      <c r="H11" s="69">
        <v>63066</v>
      </c>
      <c r="I11" s="69">
        <v>63066</v>
      </c>
    </row>
    <row r="12" spans="1:11" x14ac:dyDescent="0.25">
      <c r="A12" s="94">
        <v>3</v>
      </c>
      <c r="B12" s="95"/>
      <c r="C12" s="96"/>
      <c r="D12" s="96" t="s">
        <v>12</v>
      </c>
      <c r="E12" s="75">
        <v>60382</v>
      </c>
      <c r="F12" s="69">
        <v>59301</v>
      </c>
      <c r="G12" s="69">
        <v>63066</v>
      </c>
      <c r="H12" s="69">
        <v>63066</v>
      </c>
      <c r="I12" s="69">
        <v>63066</v>
      </c>
    </row>
    <row r="13" spans="1:11" ht="15" customHeight="1" x14ac:dyDescent="0.25">
      <c r="A13" s="97">
        <v>32</v>
      </c>
      <c r="B13" s="98"/>
      <c r="C13" s="99"/>
      <c r="D13" s="96" t="s">
        <v>23</v>
      </c>
      <c r="E13" s="75">
        <v>60382</v>
      </c>
      <c r="F13" s="69">
        <v>59301</v>
      </c>
      <c r="G13" s="69">
        <v>63066</v>
      </c>
      <c r="H13" s="69">
        <v>63066</v>
      </c>
      <c r="I13" s="69">
        <v>63066</v>
      </c>
    </row>
    <row r="14" spans="1:11" ht="26.25" customHeight="1" x14ac:dyDescent="0.25">
      <c r="A14" s="131" t="s">
        <v>98</v>
      </c>
      <c r="B14" s="115"/>
      <c r="C14" s="116"/>
      <c r="D14" s="103" t="s">
        <v>99</v>
      </c>
      <c r="E14" s="85">
        <v>1105330.02</v>
      </c>
      <c r="F14" s="90">
        <v>1365500</v>
      </c>
      <c r="G14" s="90">
        <v>1365500</v>
      </c>
      <c r="H14" s="90">
        <v>1365500</v>
      </c>
      <c r="I14" s="90">
        <v>1365500</v>
      </c>
    </row>
    <row r="15" spans="1:11" ht="24.75" customHeight="1" x14ac:dyDescent="0.25">
      <c r="A15" s="132" t="s">
        <v>120</v>
      </c>
      <c r="B15" s="115"/>
      <c r="C15" s="116"/>
      <c r="D15" s="100" t="s">
        <v>121</v>
      </c>
      <c r="E15" s="75">
        <v>1105330.02</v>
      </c>
      <c r="F15" s="69">
        <v>1365500</v>
      </c>
      <c r="G15" s="69">
        <v>1365500</v>
      </c>
      <c r="H15" s="69">
        <v>1365500</v>
      </c>
      <c r="I15" s="69">
        <v>1365500</v>
      </c>
    </row>
    <row r="16" spans="1:11" ht="15" customHeight="1" x14ac:dyDescent="0.25">
      <c r="A16" s="94">
        <v>3</v>
      </c>
      <c r="B16" s="95"/>
      <c r="C16" s="96"/>
      <c r="D16" s="96" t="s">
        <v>12</v>
      </c>
      <c r="E16" s="75">
        <v>1105330.02</v>
      </c>
      <c r="F16" s="69">
        <v>1365500</v>
      </c>
      <c r="G16" s="69">
        <v>1365500</v>
      </c>
      <c r="H16" s="69">
        <v>1365500</v>
      </c>
      <c r="I16" s="69">
        <v>1365500</v>
      </c>
    </row>
    <row r="17" spans="1:9" x14ac:dyDescent="0.25">
      <c r="A17" s="97">
        <v>31</v>
      </c>
      <c r="B17" s="98"/>
      <c r="C17" s="99"/>
      <c r="D17" s="96" t="s">
        <v>13</v>
      </c>
      <c r="E17" s="75">
        <v>1079429.93</v>
      </c>
      <c r="F17" s="69">
        <v>1333000</v>
      </c>
      <c r="G17" s="69">
        <v>1333000</v>
      </c>
      <c r="H17" s="69">
        <v>1333000</v>
      </c>
      <c r="I17" s="69">
        <v>1333000</v>
      </c>
    </row>
    <row r="18" spans="1:9" x14ac:dyDescent="0.25">
      <c r="A18" s="97">
        <v>32</v>
      </c>
      <c r="B18" s="98"/>
      <c r="C18" s="99"/>
      <c r="D18" s="96" t="s">
        <v>23</v>
      </c>
      <c r="E18" s="75">
        <v>25900.09</v>
      </c>
      <c r="F18" s="69">
        <v>32500</v>
      </c>
      <c r="G18" s="69">
        <v>32500</v>
      </c>
      <c r="H18" s="69">
        <v>32500</v>
      </c>
      <c r="I18" s="69">
        <v>32500</v>
      </c>
    </row>
    <row r="19" spans="1:9" ht="15" customHeight="1" x14ac:dyDescent="0.25">
      <c r="A19" s="131" t="s">
        <v>100</v>
      </c>
      <c r="B19" s="115"/>
      <c r="C19" s="116"/>
      <c r="D19" s="103" t="s">
        <v>101</v>
      </c>
      <c r="E19" s="85">
        <v>332</v>
      </c>
      <c r="F19" s="90">
        <v>332</v>
      </c>
      <c r="G19" s="90">
        <v>332</v>
      </c>
      <c r="H19" s="90">
        <v>332</v>
      </c>
      <c r="I19" s="90">
        <v>332</v>
      </c>
    </row>
    <row r="20" spans="1:9" ht="27" customHeight="1" x14ac:dyDescent="0.25">
      <c r="A20" s="132" t="s">
        <v>96</v>
      </c>
      <c r="B20" s="115"/>
      <c r="C20" s="116"/>
      <c r="D20" s="100" t="s">
        <v>97</v>
      </c>
      <c r="E20" s="75">
        <v>332</v>
      </c>
      <c r="F20" s="69">
        <v>332</v>
      </c>
      <c r="G20" s="69">
        <v>332</v>
      </c>
      <c r="H20" s="69">
        <v>332</v>
      </c>
      <c r="I20" s="69">
        <v>332</v>
      </c>
    </row>
    <row r="21" spans="1:9" x14ac:dyDescent="0.25">
      <c r="A21" s="94">
        <v>4</v>
      </c>
      <c r="B21" s="95"/>
      <c r="C21" s="96"/>
      <c r="D21" s="96" t="s">
        <v>14</v>
      </c>
      <c r="E21" s="75">
        <v>332</v>
      </c>
      <c r="F21" s="69">
        <v>332</v>
      </c>
      <c r="G21" s="69">
        <v>332</v>
      </c>
      <c r="H21" s="69">
        <v>332</v>
      </c>
      <c r="I21" s="69">
        <v>332</v>
      </c>
    </row>
    <row r="22" spans="1:9" ht="25.5" x14ac:dyDescent="0.25">
      <c r="A22" s="97">
        <v>42</v>
      </c>
      <c r="B22" s="98"/>
      <c r="C22" s="99"/>
      <c r="D22" s="96" t="s">
        <v>28</v>
      </c>
      <c r="E22" s="75">
        <v>332</v>
      </c>
      <c r="F22" s="69">
        <v>332</v>
      </c>
      <c r="G22" s="69">
        <v>332</v>
      </c>
      <c r="H22" s="69">
        <v>332</v>
      </c>
      <c r="I22" s="69">
        <v>332</v>
      </c>
    </row>
    <row r="23" spans="1:9" s="67" customFormat="1" x14ac:dyDescent="0.25">
      <c r="A23" s="97">
        <v>45</v>
      </c>
      <c r="B23" s="98"/>
      <c r="C23" s="99"/>
      <c r="D23" s="96" t="s">
        <v>151</v>
      </c>
      <c r="E23" s="81">
        <v>0</v>
      </c>
      <c r="F23" s="68">
        <v>0</v>
      </c>
      <c r="G23" s="68">
        <v>0</v>
      </c>
      <c r="H23" s="68">
        <v>0</v>
      </c>
      <c r="I23" s="68">
        <v>0</v>
      </c>
    </row>
    <row r="24" spans="1:9" ht="15" customHeight="1" x14ac:dyDescent="0.25">
      <c r="A24" s="131" t="s">
        <v>102</v>
      </c>
      <c r="B24" s="115"/>
      <c r="C24" s="116"/>
      <c r="D24" s="103" t="s">
        <v>103</v>
      </c>
      <c r="E24" s="85">
        <v>382355.35000000003</v>
      </c>
      <c r="F24" s="90">
        <v>675544.52</v>
      </c>
      <c r="G24" s="90">
        <v>668449</v>
      </c>
      <c r="H24" s="90">
        <v>666449</v>
      </c>
      <c r="I24" s="90">
        <v>666449</v>
      </c>
    </row>
    <row r="25" spans="1:9" ht="15" customHeight="1" x14ac:dyDescent="0.25">
      <c r="A25" s="131" t="s">
        <v>104</v>
      </c>
      <c r="B25" s="115"/>
      <c r="C25" s="116"/>
      <c r="D25" s="103" t="s">
        <v>105</v>
      </c>
      <c r="E25" s="85">
        <v>70050.8</v>
      </c>
      <c r="F25" s="90">
        <v>89023</v>
      </c>
      <c r="G25" s="90">
        <v>89023</v>
      </c>
      <c r="H25" s="90">
        <v>89023</v>
      </c>
      <c r="I25" s="90">
        <v>89023</v>
      </c>
    </row>
    <row r="26" spans="1:9" ht="15" customHeight="1" x14ac:dyDescent="0.25">
      <c r="A26" s="132" t="s">
        <v>106</v>
      </c>
      <c r="B26" s="115"/>
      <c r="C26" s="116"/>
      <c r="D26" s="100" t="s">
        <v>107</v>
      </c>
      <c r="E26" s="75">
        <v>67101.03</v>
      </c>
      <c r="F26" s="69">
        <v>74000</v>
      </c>
      <c r="G26" s="69">
        <v>74000</v>
      </c>
      <c r="H26" s="69">
        <v>74000</v>
      </c>
      <c r="I26" s="69">
        <v>74000</v>
      </c>
    </row>
    <row r="27" spans="1:9" x14ac:dyDescent="0.25">
      <c r="A27" s="94">
        <v>3</v>
      </c>
      <c r="B27" s="95"/>
      <c r="C27" s="96"/>
      <c r="D27" s="96" t="s">
        <v>12</v>
      </c>
      <c r="E27" s="75">
        <v>67101.03</v>
      </c>
      <c r="F27" s="69">
        <v>74000</v>
      </c>
      <c r="G27" s="69">
        <v>74000</v>
      </c>
      <c r="H27" s="69">
        <v>74000</v>
      </c>
      <c r="I27" s="69">
        <v>74000</v>
      </c>
    </row>
    <row r="28" spans="1:9" x14ac:dyDescent="0.25">
      <c r="A28" s="97">
        <v>31</v>
      </c>
      <c r="B28" s="98"/>
      <c r="C28" s="99"/>
      <c r="D28" s="96" t="s">
        <v>13</v>
      </c>
      <c r="E28" s="75">
        <v>67075.03</v>
      </c>
      <c r="F28" s="69">
        <v>73280</v>
      </c>
      <c r="G28" s="69">
        <v>73280</v>
      </c>
      <c r="H28" s="69">
        <v>73280</v>
      </c>
      <c r="I28" s="69">
        <v>73280</v>
      </c>
    </row>
    <row r="29" spans="1:9" x14ac:dyDescent="0.25">
      <c r="A29" s="97">
        <v>32</v>
      </c>
      <c r="B29" s="98"/>
      <c r="C29" s="99"/>
      <c r="D29" s="96" t="s">
        <v>23</v>
      </c>
      <c r="E29" s="75">
        <v>26</v>
      </c>
      <c r="F29" s="69">
        <v>720</v>
      </c>
      <c r="G29" s="69">
        <v>720</v>
      </c>
      <c r="H29" s="69">
        <v>720</v>
      </c>
      <c r="I29" s="69">
        <v>720</v>
      </c>
    </row>
    <row r="30" spans="1:9" ht="25.5" customHeight="1" x14ac:dyDescent="0.25">
      <c r="A30" s="132" t="s">
        <v>122</v>
      </c>
      <c r="B30" s="115"/>
      <c r="C30" s="116"/>
      <c r="D30" s="100" t="s">
        <v>123</v>
      </c>
      <c r="E30" s="75">
        <v>1970.11</v>
      </c>
      <c r="F30" s="69">
        <v>9032</v>
      </c>
      <c r="G30" s="69">
        <v>9032</v>
      </c>
      <c r="H30" s="69">
        <v>9032</v>
      </c>
      <c r="I30" s="69">
        <v>9032</v>
      </c>
    </row>
    <row r="31" spans="1:9" x14ac:dyDescent="0.25">
      <c r="A31" s="94">
        <v>3</v>
      </c>
      <c r="B31" s="95"/>
      <c r="C31" s="96"/>
      <c r="D31" s="96" t="s">
        <v>12</v>
      </c>
      <c r="E31" s="75">
        <v>1970.11</v>
      </c>
      <c r="F31" s="69">
        <v>9032</v>
      </c>
      <c r="G31" s="69">
        <v>9032</v>
      </c>
      <c r="H31" s="69">
        <v>9032</v>
      </c>
      <c r="I31" s="69">
        <v>9032</v>
      </c>
    </row>
    <row r="32" spans="1:9" x14ac:dyDescent="0.25">
      <c r="A32" s="97">
        <v>31</v>
      </c>
      <c r="B32" s="98"/>
      <c r="C32" s="99"/>
      <c r="D32" s="96" t="s">
        <v>13</v>
      </c>
      <c r="E32" s="75">
        <v>1970.11</v>
      </c>
      <c r="F32" s="69">
        <v>8700</v>
      </c>
      <c r="G32" s="69">
        <v>8700</v>
      </c>
      <c r="H32" s="69">
        <v>8700</v>
      </c>
      <c r="I32" s="69">
        <v>8700</v>
      </c>
    </row>
    <row r="33" spans="1:9" x14ac:dyDescent="0.25">
      <c r="A33" s="97">
        <v>32</v>
      </c>
      <c r="B33" s="98"/>
      <c r="C33" s="99"/>
      <c r="D33" s="96" t="s">
        <v>23</v>
      </c>
      <c r="E33" s="75">
        <v>0</v>
      </c>
      <c r="F33" s="69">
        <v>332</v>
      </c>
      <c r="G33" s="69">
        <v>332</v>
      </c>
      <c r="H33" s="69">
        <v>332</v>
      </c>
      <c r="I33" s="69">
        <v>332</v>
      </c>
    </row>
    <row r="34" spans="1:9" ht="24.75" customHeight="1" x14ac:dyDescent="0.25">
      <c r="A34" s="132" t="s">
        <v>125</v>
      </c>
      <c r="B34" s="115"/>
      <c r="C34" s="116"/>
      <c r="D34" s="100" t="s">
        <v>124</v>
      </c>
      <c r="E34" s="75">
        <v>979.66</v>
      </c>
      <c r="F34" s="69">
        <v>5991</v>
      </c>
      <c r="G34" s="69">
        <v>5991</v>
      </c>
      <c r="H34" s="69">
        <v>5991</v>
      </c>
      <c r="I34" s="69">
        <v>5991</v>
      </c>
    </row>
    <row r="35" spans="1:9" x14ac:dyDescent="0.25">
      <c r="A35" s="94">
        <v>3</v>
      </c>
      <c r="B35" s="95"/>
      <c r="C35" s="96"/>
      <c r="D35" s="96" t="s">
        <v>12</v>
      </c>
      <c r="E35" s="75">
        <v>979.66</v>
      </c>
      <c r="F35" s="69">
        <v>5991</v>
      </c>
      <c r="G35" s="69">
        <v>5991</v>
      </c>
      <c r="H35" s="69">
        <v>5991</v>
      </c>
      <c r="I35" s="69">
        <v>5991</v>
      </c>
    </row>
    <row r="36" spans="1:9" x14ac:dyDescent="0.25">
      <c r="A36" s="97">
        <v>31</v>
      </c>
      <c r="B36" s="98"/>
      <c r="C36" s="99"/>
      <c r="D36" s="96" t="s">
        <v>13</v>
      </c>
      <c r="E36" s="75">
        <v>979.66</v>
      </c>
      <c r="F36" s="69">
        <v>5991</v>
      </c>
      <c r="G36" s="69">
        <v>5991</v>
      </c>
      <c r="H36" s="69">
        <v>5991</v>
      </c>
      <c r="I36" s="69">
        <v>5991</v>
      </c>
    </row>
    <row r="37" spans="1:9" ht="15" customHeight="1" x14ac:dyDescent="0.25">
      <c r="A37" s="131" t="s">
        <v>108</v>
      </c>
      <c r="B37" s="115"/>
      <c r="C37" s="116"/>
      <c r="D37" s="103" t="s">
        <v>109</v>
      </c>
      <c r="E37" s="85">
        <v>97487.73</v>
      </c>
      <c r="F37" s="90">
        <v>162521.51999999999</v>
      </c>
      <c r="G37" s="90">
        <v>155426</v>
      </c>
      <c r="H37" s="90">
        <v>153426</v>
      </c>
      <c r="I37" s="90">
        <v>153426</v>
      </c>
    </row>
    <row r="38" spans="1:9" ht="15" customHeight="1" x14ac:dyDescent="0.25">
      <c r="A38" s="132" t="s">
        <v>106</v>
      </c>
      <c r="B38" s="115"/>
      <c r="C38" s="116"/>
      <c r="D38" s="100" t="s">
        <v>107</v>
      </c>
      <c r="E38" s="75">
        <v>2762.7799999999997</v>
      </c>
      <c r="F38" s="69">
        <v>7730</v>
      </c>
      <c r="G38" s="69">
        <v>5000</v>
      </c>
      <c r="H38" s="69">
        <v>5000</v>
      </c>
      <c r="I38" s="69">
        <v>5000</v>
      </c>
    </row>
    <row r="39" spans="1:9" x14ac:dyDescent="0.25">
      <c r="A39" s="94">
        <v>3</v>
      </c>
      <c r="B39" s="95"/>
      <c r="C39" s="96"/>
      <c r="D39" s="96" t="s">
        <v>12</v>
      </c>
      <c r="E39" s="75">
        <v>2762.7799999999997</v>
      </c>
      <c r="F39" s="69">
        <v>7730</v>
      </c>
      <c r="G39" s="69">
        <v>5000</v>
      </c>
      <c r="H39" s="69">
        <v>5000</v>
      </c>
      <c r="I39" s="69">
        <v>5000</v>
      </c>
    </row>
    <row r="40" spans="1:9" x14ac:dyDescent="0.25">
      <c r="A40" s="97">
        <v>31</v>
      </c>
      <c r="B40" s="98"/>
      <c r="C40" s="99"/>
      <c r="D40" s="96" t="s">
        <v>13</v>
      </c>
      <c r="E40" s="75">
        <v>1937.78</v>
      </c>
      <c r="F40" s="69">
        <v>7135</v>
      </c>
      <c r="G40" s="69">
        <v>5000</v>
      </c>
      <c r="H40" s="69">
        <v>5000</v>
      </c>
      <c r="I40" s="69">
        <v>5000</v>
      </c>
    </row>
    <row r="41" spans="1:9" x14ac:dyDescent="0.25">
      <c r="A41" s="97">
        <v>32</v>
      </c>
      <c r="B41" s="98"/>
      <c r="C41" s="99"/>
      <c r="D41" s="96" t="s">
        <v>23</v>
      </c>
      <c r="E41" s="75">
        <v>825</v>
      </c>
      <c r="F41" s="69">
        <v>595</v>
      </c>
      <c r="G41" s="69">
        <v>0</v>
      </c>
      <c r="H41" s="69">
        <v>0</v>
      </c>
      <c r="I41" s="69">
        <v>0</v>
      </c>
    </row>
    <row r="42" spans="1:9" ht="15" customHeight="1" x14ac:dyDescent="0.25">
      <c r="A42" s="132" t="s">
        <v>126</v>
      </c>
      <c r="B42" s="115"/>
      <c r="C42" s="116"/>
      <c r="D42" s="100" t="s">
        <v>127</v>
      </c>
      <c r="E42" s="75">
        <v>0</v>
      </c>
      <c r="F42" s="69">
        <v>300</v>
      </c>
      <c r="G42" s="69">
        <v>300</v>
      </c>
      <c r="H42" s="69">
        <v>300</v>
      </c>
      <c r="I42" s="69">
        <v>300</v>
      </c>
    </row>
    <row r="43" spans="1:9" x14ac:dyDescent="0.25">
      <c r="A43" s="94">
        <v>3</v>
      </c>
      <c r="B43" s="95"/>
      <c r="C43" s="96"/>
      <c r="D43" s="96" t="s">
        <v>12</v>
      </c>
      <c r="E43" s="75">
        <v>0</v>
      </c>
      <c r="F43" s="69">
        <v>300</v>
      </c>
      <c r="G43" s="69">
        <v>300</v>
      </c>
      <c r="H43" s="69">
        <v>300</v>
      </c>
      <c r="I43" s="69">
        <v>300</v>
      </c>
    </row>
    <row r="44" spans="1:9" x14ac:dyDescent="0.25">
      <c r="A44" s="97">
        <v>32</v>
      </c>
      <c r="B44" s="98"/>
      <c r="C44" s="99"/>
      <c r="D44" s="96" t="s">
        <v>23</v>
      </c>
      <c r="E44" s="75">
        <v>0</v>
      </c>
      <c r="F44" s="69">
        <v>300</v>
      </c>
      <c r="G44" s="69">
        <v>300</v>
      </c>
      <c r="H44" s="69">
        <v>300</v>
      </c>
      <c r="I44" s="69">
        <v>300</v>
      </c>
    </row>
    <row r="45" spans="1:9" s="67" customFormat="1" x14ac:dyDescent="0.25">
      <c r="A45" s="97"/>
      <c r="B45" s="98"/>
      <c r="C45" s="99"/>
      <c r="D45" s="86" t="s">
        <v>152</v>
      </c>
      <c r="E45" s="81">
        <v>0</v>
      </c>
      <c r="F45" s="68">
        <v>0</v>
      </c>
      <c r="G45" s="68">
        <v>0</v>
      </c>
      <c r="H45" s="68">
        <v>0</v>
      </c>
      <c r="I45" s="68">
        <v>0</v>
      </c>
    </row>
    <row r="46" spans="1:9" s="67" customFormat="1" ht="25.5" x14ac:dyDescent="0.25">
      <c r="A46" s="97">
        <v>42</v>
      </c>
      <c r="B46" s="101"/>
      <c r="C46" s="102"/>
      <c r="D46" s="100" t="s">
        <v>28</v>
      </c>
      <c r="E46" s="81">
        <v>0</v>
      </c>
      <c r="F46" s="68">
        <v>0</v>
      </c>
      <c r="G46" s="68">
        <v>0</v>
      </c>
      <c r="H46" s="68">
        <v>0</v>
      </c>
      <c r="I46" s="68">
        <v>0</v>
      </c>
    </row>
    <row r="47" spans="1:9" s="67" customFormat="1" ht="25.5" customHeight="1" x14ac:dyDescent="0.25">
      <c r="A47" s="132" t="s">
        <v>128</v>
      </c>
      <c r="B47" s="115"/>
      <c r="C47" s="116"/>
      <c r="D47" s="100" t="s">
        <v>129</v>
      </c>
      <c r="E47" s="75">
        <v>0</v>
      </c>
      <c r="F47" s="69">
        <v>199</v>
      </c>
      <c r="G47" s="69">
        <v>199</v>
      </c>
      <c r="H47" s="69">
        <v>199</v>
      </c>
      <c r="I47" s="69">
        <v>199</v>
      </c>
    </row>
    <row r="48" spans="1:9" s="67" customFormat="1" x14ac:dyDescent="0.25">
      <c r="A48" s="94">
        <v>3</v>
      </c>
      <c r="B48" s="92"/>
      <c r="C48" s="93"/>
      <c r="D48" s="96" t="s">
        <v>12</v>
      </c>
      <c r="E48" s="75">
        <v>0</v>
      </c>
      <c r="F48" s="69">
        <v>199</v>
      </c>
      <c r="G48" s="69">
        <v>199</v>
      </c>
      <c r="H48" s="69">
        <v>199</v>
      </c>
      <c r="I48" s="69">
        <v>199</v>
      </c>
    </row>
    <row r="49" spans="1:9" s="67" customFormat="1" x14ac:dyDescent="0.25">
      <c r="A49" s="97">
        <v>32</v>
      </c>
      <c r="B49" s="101"/>
      <c r="C49" s="102"/>
      <c r="D49" s="96" t="s">
        <v>23</v>
      </c>
      <c r="E49" s="75">
        <v>0</v>
      </c>
      <c r="F49" s="69">
        <v>199</v>
      </c>
      <c r="G49" s="69">
        <v>199</v>
      </c>
      <c r="H49" s="69">
        <v>199</v>
      </c>
      <c r="I49" s="69">
        <v>199</v>
      </c>
    </row>
    <row r="50" spans="1:9" ht="25.5" customHeight="1" x14ac:dyDescent="0.25">
      <c r="A50" s="132" t="s">
        <v>122</v>
      </c>
      <c r="B50" s="115"/>
      <c r="C50" s="116"/>
      <c r="D50" s="100" t="s">
        <v>123</v>
      </c>
      <c r="E50" s="75">
        <v>20385.25</v>
      </c>
      <c r="F50" s="69">
        <v>29968</v>
      </c>
      <c r="G50" s="69">
        <v>29968</v>
      </c>
      <c r="H50" s="69">
        <v>29968</v>
      </c>
      <c r="I50" s="69">
        <v>29968</v>
      </c>
    </row>
    <row r="51" spans="1:9" x14ac:dyDescent="0.25">
      <c r="A51" s="94">
        <v>3</v>
      </c>
      <c r="B51" s="95"/>
      <c r="C51" s="96"/>
      <c r="D51" s="96" t="s">
        <v>12</v>
      </c>
      <c r="E51" s="75">
        <v>18276.53</v>
      </c>
      <c r="F51" s="69">
        <v>26739</v>
      </c>
      <c r="G51" s="69">
        <v>26739</v>
      </c>
      <c r="H51" s="69">
        <v>26739</v>
      </c>
      <c r="I51" s="69">
        <v>26739</v>
      </c>
    </row>
    <row r="52" spans="1:9" x14ac:dyDescent="0.25">
      <c r="A52" s="97">
        <v>31</v>
      </c>
      <c r="B52" s="98"/>
      <c r="C52" s="99"/>
      <c r="D52" s="96" t="s">
        <v>13</v>
      </c>
      <c r="E52" s="75">
        <v>0</v>
      </c>
      <c r="F52" s="69">
        <v>450</v>
      </c>
      <c r="G52" s="69">
        <v>450</v>
      </c>
      <c r="H52" s="69">
        <v>450</v>
      </c>
      <c r="I52" s="69">
        <v>450</v>
      </c>
    </row>
    <row r="53" spans="1:9" x14ac:dyDescent="0.25">
      <c r="A53" s="97">
        <v>32</v>
      </c>
      <c r="B53" s="98"/>
      <c r="C53" s="99"/>
      <c r="D53" s="96" t="s">
        <v>23</v>
      </c>
      <c r="E53" s="75">
        <v>18276.53</v>
      </c>
      <c r="F53" s="69">
        <v>26156</v>
      </c>
      <c r="G53" s="69">
        <v>26156</v>
      </c>
      <c r="H53" s="69">
        <v>26156</v>
      </c>
      <c r="I53" s="69">
        <v>26156</v>
      </c>
    </row>
    <row r="54" spans="1:9" ht="26.25" x14ac:dyDescent="0.25">
      <c r="A54" s="97">
        <v>37</v>
      </c>
      <c r="B54" s="98"/>
      <c r="C54" s="99"/>
      <c r="D54" s="74" t="s">
        <v>110</v>
      </c>
      <c r="E54" s="75">
        <v>0</v>
      </c>
      <c r="F54" s="69">
        <v>133</v>
      </c>
      <c r="G54" s="69">
        <v>133</v>
      </c>
      <c r="H54" s="69">
        <v>133</v>
      </c>
      <c r="I54" s="69">
        <v>133</v>
      </c>
    </row>
    <row r="55" spans="1:9" x14ac:dyDescent="0.25">
      <c r="A55" s="94">
        <v>4</v>
      </c>
      <c r="B55" s="95"/>
      <c r="C55" s="96"/>
      <c r="D55" s="96" t="s">
        <v>14</v>
      </c>
      <c r="E55" s="75">
        <v>2108.7199999999998</v>
      </c>
      <c r="F55" s="69">
        <v>3229</v>
      </c>
      <c r="G55" s="69">
        <v>3229</v>
      </c>
      <c r="H55" s="69">
        <v>3229</v>
      </c>
      <c r="I55" s="69">
        <v>3229</v>
      </c>
    </row>
    <row r="56" spans="1:9" ht="25.5" x14ac:dyDescent="0.25">
      <c r="A56" s="97">
        <v>42</v>
      </c>
      <c r="B56" s="98"/>
      <c r="C56" s="99"/>
      <c r="D56" s="96" t="s">
        <v>28</v>
      </c>
      <c r="E56" s="75">
        <v>2108.7199999999998</v>
      </c>
      <c r="F56" s="69">
        <v>3229</v>
      </c>
      <c r="G56" s="69">
        <v>3229</v>
      </c>
      <c r="H56" s="69">
        <v>3229</v>
      </c>
      <c r="I56" s="69">
        <v>3229</v>
      </c>
    </row>
    <row r="57" spans="1:9" s="67" customFormat="1" ht="25.5" x14ac:dyDescent="0.25">
      <c r="A57" s="97"/>
      <c r="B57" s="101"/>
      <c r="C57" s="102"/>
      <c r="D57" s="100" t="s">
        <v>148</v>
      </c>
      <c r="E57" s="81">
        <v>0</v>
      </c>
      <c r="F57" s="69">
        <v>0</v>
      </c>
      <c r="G57" s="69">
        <v>2000</v>
      </c>
      <c r="H57" s="69">
        <v>0</v>
      </c>
      <c r="I57" s="69">
        <v>0</v>
      </c>
    </row>
    <row r="58" spans="1:9" s="67" customFormat="1" x14ac:dyDescent="0.25">
      <c r="A58" s="97">
        <v>3</v>
      </c>
      <c r="B58" s="98"/>
      <c r="C58" s="99"/>
      <c r="D58" s="96" t="s">
        <v>12</v>
      </c>
      <c r="E58" s="75">
        <v>0</v>
      </c>
      <c r="F58" s="69">
        <v>0</v>
      </c>
      <c r="G58" s="69">
        <v>2000</v>
      </c>
      <c r="H58" s="69">
        <v>0</v>
      </c>
      <c r="I58" s="69">
        <v>0</v>
      </c>
    </row>
    <row r="59" spans="1:9" s="67" customFormat="1" x14ac:dyDescent="0.25">
      <c r="A59" s="97">
        <v>32</v>
      </c>
      <c r="B59" s="98"/>
      <c r="C59" s="99"/>
      <c r="D59" s="96" t="s">
        <v>23</v>
      </c>
      <c r="E59" s="75">
        <v>0</v>
      </c>
      <c r="F59" s="69">
        <v>0</v>
      </c>
      <c r="G59" s="69">
        <v>2000</v>
      </c>
      <c r="H59" s="69">
        <v>0</v>
      </c>
      <c r="I59" s="69">
        <v>0</v>
      </c>
    </row>
    <row r="60" spans="1:9" s="67" customFormat="1" ht="25.5" customHeight="1" x14ac:dyDescent="0.25">
      <c r="A60" s="132" t="s">
        <v>135</v>
      </c>
      <c r="B60" s="115"/>
      <c r="C60" s="116"/>
      <c r="D60" s="100" t="s">
        <v>136</v>
      </c>
      <c r="E60" s="75">
        <v>862.07</v>
      </c>
      <c r="F60" s="75">
        <v>0</v>
      </c>
      <c r="G60" s="69">
        <v>0</v>
      </c>
      <c r="H60" s="69">
        <v>0</v>
      </c>
      <c r="I60" s="69">
        <v>0</v>
      </c>
    </row>
    <row r="61" spans="1:9" s="67" customFormat="1" x14ac:dyDescent="0.25">
      <c r="A61" s="94">
        <v>3</v>
      </c>
      <c r="B61" s="95"/>
      <c r="C61" s="96"/>
      <c r="D61" s="96" t="s">
        <v>12</v>
      </c>
      <c r="E61" s="75">
        <v>862.07</v>
      </c>
      <c r="F61" s="75">
        <v>0</v>
      </c>
      <c r="G61" s="69">
        <v>0</v>
      </c>
      <c r="H61" s="69">
        <v>0</v>
      </c>
      <c r="I61" s="69">
        <v>0</v>
      </c>
    </row>
    <row r="62" spans="1:9" s="67" customFormat="1" x14ac:dyDescent="0.25">
      <c r="A62" s="97">
        <v>32</v>
      </c>
      <c r="B62" s="98"/>
      <c r="C62" s="99"/>
      <c r="D62" s="96" t="s">
        <v>23</v>
      </c>
      <c r="E62" s="75">
        <v>862.07</v>
      </c>
      <c r="F62" s="75">
        <v>0</v>
      </c>
      <c r="G62" s="69">
        <v>0</v>
      </c>
      <c r="H62" s="69">
        <v>0</v>
      </c>
      <c r="I62" s="69">
        <v>0</v>
      </c>
    </row>
    <row r="63" spans="1:9" s="67" customFormat="1" ht="31.5" x14ac:dyDescent="0.25">
      <c r="A63" s="97">
        <v>37</v>
      </c>
      <c r="B63" s="101"/>
      <c r="C63" s="102"/>
      <c r="D63" s="91" t="s">
        <v>110</v>
      </c>
      <c r="E63" s="81">
        <v>0</v>
      </c>
      <c r="F63" s="81">
        <v>0</v>
      </c>
      <c r="G63" s="81">
        <v>0</v>
      </c>
      <c r="H63" s="81">
        <v>0</v>
      </c>
      <c r="I63" s="81">
        <v>0</v>
      </c>
    </row>
    <row r="64" spans="1:9" ht="23.25" customHeight="1" x14ac:dyDescent="0.25">
      <c r="A64" s="132" t="s">
        <v>125</v>
      </c>
      <c r="B64" s="115"/>
      <c r="C64" s="116"/>
      <c r="D64" s="100" t="s">
        <v>124</v>
      </c>
      <c r="E64" s="75">
        <v>4309</v>
      </c>
      <c r="F64" s="69">
        <v>3309</v>
      </c>
      <c r="G64" s="69">
        <v>3309</v>
      </c>
      <c r="H64" s="69">
        <v>3309</v>
      </c>
      <c r="I64" s="69">
        <v>3309</v>
      </c>
    </row>
    <row r="65" spans="1:9" x14ac:dyDescent="0.25">
      <c r="A65" s="94">
        <v>3</v>
      </c>
      <c r="B65" s="95"/>
      <c r="C65" s="96"/>
      <c r="D65" s="96" t="s">
        <v>12</v>
      </c>
      <c r="E65" s="75">
        <v>4309</v>
      </c>
      <c r="F65" s="69">
        <v>3309</v>
      </c>
      <c r="G65" s="69">
        <v>3309</v>
      </c>
      <c r="H65" s="69">
        <v>3309</v>
      </c>
      <c r="I65" s="69">
        <v>3309</v>
      </c>
    </row>
    <row r="66" spans="1:9" x14ac:dyDescent="0.25">
      <c r="A66" s="97">
        <v>32</v>
      </c>
      <c r="B66" s="98"/>
      <c r="C66" s="99"/>
      <c r="D66" s="96" t="s">
        <v>23</v>
      </c>
      <c r="E66" s="75">
        <v>4309</v>
      </c>
      <c r="F66" s="69">
        <v>3309</v>
      </c>
      <c r="G66" s="69">
        <v>3309</v>
      </c>
      <c r="H66" s="69">
        <v>3309</v>
      </c>
      <c r="I66" s="69">
        <v>3309</v>
      </c>
    </row>
    <row r="67" spans="1:9" ht="27.75" customHeight="1" x14ac:dyDescent="0.25">
      <c r="A67" s="132" t="s">
        <v>120</v>
      </c>
      <c r="B67" s="115"/>
      <c r="C67" s="116"/>
      <c r="D67" s="100" t="s">
        <v>121</v>
      </c>
      <c r="E67" s="75">
        <v>66425.149999999994</v>
      </c>
      <c r="F67" s="69">
        <v>107860</v>
      </c>
      <c r="G67" s="69">
        <v>107860</v>
      </c>
      <c r="H67" s="69">
        <v>107860</v>
      </c>
      <c r="I67" s="69">
        <v>107860</v>
      </c>
    </row>
    <row r="68" spans="1:9" x14ac:dyDescent="0.25">
      <c r="A68" s="94">
        <v>3</v>
      </c>
      <c r="B68" s="95"/>
      <c r="C68" s="96"/>
      <c r="D68" s="96" t="s">
        <v>12</v>
      </c>
      <c r="E68" s="75">
        <v>63609.319999999992</v>
      </c>
      <c r="F68" s="69">
        <v>86300</v>
      </c>
      <c r="G68" s="69">
        <v>85940</v>
      </c>
      <c r="H68" s="69">
        <v>85940</v>
      </c>
      <c r="I68" s="69">
        <v>86300</v>
      </c>
    </row>
    <row r="69" spans="1:9" x14ac:dyDescent="0.25">
      <c r="A69" s="97">
        <v>31</v>
      </c>
      <c r="B69" s="98"/>
      <c r="C69" s="99"/>
      <c r="D69" s="96" t="s">
        <v>13</v>
      </c>
      <c r="E69" s="75">
        <v>0</v>
      </c>
      <c r="F69" s="69">
        <v>120</v>
      </c>
      <c r="G69" s="69">
        <v>120</v>
      </c>
      <c r="H69" s="69">
        <v>120</v>
      </c>
      <c r="I69" s="69">
        <v>120</v>
      </c>
    </row>
    <row r="70" spans="1:9" x14ac:dyDescent="0.25">
      <c r="A70" s="97">
        <v>32</v>
      </c>
      <c r="B70" s="98"/>
      <c r="C70" s="99"/>
      <c r="D70" s="96" t="s">
        <v>23</v>
      </c>
      <c r="E70" s="75">
        <v>40695.769999999997</v>
      </c>
      <c r="F70" s="69">
        <v>61820</v>
      </c>
      <c r="G70" s="69">
        <v>61820</v>
      </c>
      <c r="H70" s="69">
        <v>61820</v>
      </c>
      <c r="I70" s="69">
        <v>61820</v>
      </c>
    </row>
    <row r="71" spans="1:9" s="67" customFormat="1" x14ac:dyDescent="0.25">
      <c r="A71" s="97">
        <v>34</v>
      </c>
      <c r="B71" s="98"/>
      <c r="C71" s="99"/>
      <c r="D71" s="96" t="s">
        <v>71</v>
      </c>
      <c r="E71" s="75">
        <v>0</v>
      </c>
      <c r="F71" s="69">
        <v>0</v>
      </c>
      <c r="G71" s="69">
        <v>0</v>
      </c>
      <c r="H71" s="69">
        <v>0</v>
      </c>
      <c r="I71" s="69">
        <v>0</v>
      </c>
    </row>
    <row r="72" spans="1:9" ht="26.25" x14ac:dyDescent="0.25">
      <c r="A72" s="97">
        <v>37</v>
      </c>
      <c r="B72" s="98"/>
      <c r="C72" s="99"/>
      <c r="D72" s="74" t="s">
        <v>110</v>
      </c>
      <c r="E72" s="75">
        <v>22513.55</v>
      </c>
      <c r="F72" s="69">
        <v>24000</v>
      </c>
      <c r="G72" s="69">
        <v>24000</v>
      </c>
      <c r="H72" s="69">
        <v>24000</v>
      </c>
      <c r="I72" s="69">
        <v>24000</v>
      </c>
    </row>
    <row r="73" spans="1:9" s="67" customFormat="1" x14ac:dyDescent="0.25">
      <c r="A73" s="97">
        <v>38</v>
      </c>
      <c r="B73" s="101"/>
      <c r="C73" s="102"/>
      <c r="D73" s="76" t="s">
        <v>153</v>
      </c>
      <c r="E73" s="81">
        <v>400</v>
      </c>
      <c r="F73" s="68">
        <v>360</v>
      </c>
      <c r="G73" s="68">
        <v>360</v>
      </c>
      <c r="H73" s="68">
        <v>360</v>
      </c>
      <c r="I73" s="68">
        <v>360</v>
      </c>
    </row>
    <row r="74" spans="1:9" x14ac:dyDescent="0.25">
      <c r="A74" s="94">
        <v>4</v>
      </c>
      <c r="B74" s="95"/>
      <c r="C74" s="96"/>
      <c r="D74" s="96" t="s">
        <v>14</v>
      </c>
      <c r="E74" s="75">
        <v>2815.83</v>
      </c>
      <c r="F74" s="69">
        <v>21560</v>
      </c>
      <c r="G74" s="69">
        <v>21560</v>
      </c>
      <c r="H74" s="69">
        <v>21560</v>
      </c>
      <c r="I74" s="69">
        <v>21560</v>
      </c>
    </row>
    <row r="75" spans="1:9" ht="25.5" x14ac:dyDescent="0.25">
      <c r="A75" s="97">
        <v>42</v>
      </c>
      <c r="B75" s="98"/>
      <c r="C75" s="99"/>
      <c r="D75" s="96" t="s">
        <v>28</v>
      </c>
      <c r="E75" s="75">
        <v>2815.83</v>
      </c>
      <c r="F75" s="69">
        <v>21560</v>
      </c>
      <c r="G75" s="69">
        <v>21560</v>
      </c>
      <c r="H75" s="69">
        <v>21560</v>
      </c>
      <c r="I75" s="69">
        <v>21560</v>
      </c>
    </row>
    <row r="76" spans="1:9" ht="25.5" customHeight="1" x14ac:dyDescent="0.25">
      <c r="A76" s="132" t="s">
        <v>155</v>
      </c>
      <c r="B76" s="115"/>
      <c r="C76" s="116"/>
      <c r="D76" s="100" t="s">
        <v>154</v>
      </c>
      <c r="E76" s="81">
        <v>0</v>
      </c>
      <c r="F76" s="75">
        <v>6365.52</v>
      </c>
      <c r="G76" s="69">
        <v>0</v>
      </c>
      <c r="H76" s="69">
        <v>0</v>
      </c>
      <c r="I76" s="75">
        <v>0</v>
      </c>
    </row>
    <row r="77" spans="1:9" x14ac:dyDescent="0.25">
      <c r="A77" s="97">
        <v>3</v>
      </c>
      <c r="B77" s="98"/>
      <c r="C77" s="99"/>
      <c r="D77" s="96" t="s">
        <v>12</v>
      </c>
      <c r="E77" s="75">
        <v>0</v>
      </c>
      <c r="F77" s="75">
        <v>6365.52</v>
      </c>
      <c r="G77" s="69">
        <v>0</v>
      </c>
      <c r="H77" s="69">
        <v>0</v>
      </c>
      <c r="I77" s="75">
        <v>0</v>
      </c>
    </row>
    <row r="78" spans="1:9" x14ac:dyDescent="0.25">
      <c r="A78" s="97">
        <v>32</v>
      </c>
      <c r="B78" s="98"/>
      <c r="C78" s="99"/>
      <c r="D78" s="96" t="s">
        <v>23</v>
      </c>
      <c r="E78" s="75">
        <v>0</v>
      </c>
      <c r="F78" s="75">
        <v>3613.96</v>
      </c>
      <c r="G78" s="69"/>
      <c r="H78" s="69">
        <v>0</v>
      </c>
      <c r="I78" s="75">
        <v>0</v>
      </c>
    </row>
    <row r="79" spans="1:9" s="67" customFormat="1" ht="26.25" x14ac:dyDescent="0.25">
      <c r="A79" s="97">
        <v>37</v>
      </c>
      <c r="B79" s="98"/>
      <c r="C79" s="99"/>
      <c r="D79" s="74" t="s">
        <v>110</v>
      </c>
      <c r="E79" s="81">
        <v>0</v>
      </c>
      <c r="F79" s="81">
        <v>2751.56</v>
      </c>
      <c r="G79" s="68">
        <v>0</v>
      </c>
      <c r="H79" s="68">
        <v>0</v>
      </c>
      <c r="I79" s="81">
        <v>0</v>
      </c>
    </row>
    <row r="80" spans="1:9" s="67" customFormat="1" ht="15" customHeight="1" x14ac:dyDescent="0.25">
      <c r="A80" s="132" t="s">
        <v>130</v>
      </c>
      <c r="B80" s="115"/>
      <c r="C80" s="116"/>
      <c r="D80" s="100" t="s">
        <v>131</v>
      </c>
      <c r="E80" s="75">
        <v>3356.83</v>
      </c>
      <c r="F80" s="69">
        <v>4000</v>
      </c>
      <c r="G80" s="69">
        <v>4000</v>
      </c>
      <c r="H80" s="69">
        <v>4000</v>
      </c>
      <c r="I80" s="69">
        <v>4000</v>
      </c>
    </row>
    <row r="81" spans="1:9" x14ac:dyDescent="0.25">
      <c r="A81" s="94">
        <v>3</v>
      </c>
      <c r="B81" s="95"/>
      <c r="C81" s="96"/>
      <c r="D81" s="96" t="s">
        <v>12</v>
      </c>
      <c r="E81" s="75">
        <v>3356.83</v>
      </c>
      <c r="F81" s="69">
        <v>3980</v>
      </c>
      <c r="G81" s="69">
        <v>3990</v>
      </c>
      <c r="H81" s="69">
        <v>3990</v>
      </c>
      <c r="I81" s="69">
        <v>3990</v>
      </c>
    </row>
    <row r="82" spans="1:9" s="67" customFormat="1" x14ac:dyDescent="0.25">
      <c r="A82" s="97">
        <v>31</v>
      </c>
      <c r="B82" s="98"/>
      <c r="C82" s="99"/>
      <c r="D82" s="96" t="s">
        <v>13</v>
      </c>
      <c r="E82" s="75">
        <v>134.93</v>
      </c>
      <c r="F82" s="69">
        <v>0</v>
      </c>
      <c r="G82" s="69">
        <v>500</v>
      </c>
      <c r="H82" s="69">
        <v>500</v>
      </c>
      <c r="I82" s="69">
        <v>500</v>
      </c>
    </row>
    <row r="83" spans="1:9" s="67" customFormat="1" x14ac:dyDescent="0.25">
      <c r="A83" s="97">
        <v>32</v>
      </c>
      <c r="B83" s="98"/>
      <c r="C83" s="99"/>
      <c r="D83" s="96" t="s">
        <v>23</v>
      </c>
      <c r="E83" s="75">
        <v>3221.9</v>
      </c>
      <c r="F83" s="69">
        <v>3980</v>
      </c>
      <c r="G83" s="69">
        <v>3490</v>
      </c>
      <c r="H83" s="69">
        <v>3490</v>
      </c>
      <c r="I83" s="69">
        <v>3490</v>
      </c>
    </row>
    <row r="84" spans="1:9" x14ac:dyDescent="0.25">
      <c r="A84" s="94">
        <v>4</v>
      </c>
      <c r="B84" s="92"/>
      <c r="C84" s="93"/>
      <c r="D84" s="96" t="s">
        <v>14</v>
      </c>
      <c r="E84" s="75">
        <v>0</v>
      </c>
      <c r="F84" s="69">
        <v>20</v>
      </c>
      <c r="G84" s="69">
        <v>10</v>
      </c>
      <c r="H84" s="69">
        <v>10</v>
      </c>
      <c r="I84" s="69">
        <v>10</v>
      </c>
    </row>
    <row r="85" spans="1:9" ht="25.5" x14ac:dyDescent="0.25">
      <c r="A85" s="97">
        <v>42</v>
      </c>
      <c r="B85" s="98"/>
      <c r="C85" s="99"/>
      <c r="D85" s="96" t="s">
        <v>28</v>
      </c>
      <c r="E85" s="75">
        <v>0</v>
      </c>
      <c r="F85" s="69">
        <v>20</v>
      </c>
      <c r="G85" s="69">
        <v>10</v>
      </c>
      <c r="H85" s="69">
        <v>10</v>
      </c>
      <c r="I85" s="69">
        <v>10</v>
      </c>
    </row>
    <row r="86" spans="1:9" s="67" customFormat="1" ht="15" customHeight="1" x14ac:dyDescent="0.25">
      <c r="A86" s="132" t="s">
        <v>137</v>
      </c>
      <c r="B86" s="115"/>
      <c r="C86" s="116"/>
      <c r="D86" s="100" t="s">
        <v>132</v>
      </c>
      <c r="E86" s="75">
        <v>0</v>
      </c>
      <c r="F86" s="69">
        <v>1990</v>
      </c>
      <c r="G86" s="69">
        <v>1990</v>
      </c>
      <c r="H86" s="69">
        <v>1990</v>
      </c>
      <c r="I86" s="69">
        <v>1990</v>
      </c>
    </row>
    <row r="87" spans="1:9" s="67" customFormat="1" x14ac:dyDescent="0.25">
      <c r="A87" s="94">
        <v>3</v>
      </c>
      <c r="B87" s="95"/>
      <c r="C87" s="96"/>
      <c r="D87" s="96" t="s">
        <v>12</v>
      </c>
      <c r="E87" s="75">
        <v>0</v>
      </c>
      <c r="F87" s="69">
        <v>995</v>
      </c>
      <c r="G87" s="69">
        <v>995</v>
      </c>
      <c r="H87" s="69">
        <v>995</v>
      </c>
      <c r="I87" s="69">
        <v>995</v>
      </c>
    </row>
    <row r="88" spans="1:9" s="67" customFormat="1" x14ac:dyDescent="0.25">
      <c r="A88" s="97">
        <v>32</v>
      </c>
      <c r="B88" s="98"/>
      <c r="C88" s="99"/>
      <c r="D88" s="96" t="s">
        <v>23</v>
      </c>
      <c r="E88" s="75">
        <v>0</v>
      </c>
      <c r="F88" s="69">
        <v>995</v>
      </c>
      <c r="G88" s="69">
        <v>995</v>
      </c>
      <c r="H88" s="69">
        <v>995</v>
      </c>
      <c r="I88" s="69">
        <v>995</v>
      </c>
    </row>
    <row r="89" spans="1:9" s="67" customFormat="1" x14ac:dyDescent="0.25">
      <c r="A89" s="94">
        <v>4</v>
      </c>
      <c r="B89" s="95"/>
      <c r="C89" s="96"/>
      <c r="D89" s="96" t="s">
        <v>14</v>
      </c>
      <c r="E89" s="75">
        <v>0</v>
      </c>
      <c r="F89" s="69">
        <v>995</v>
      </c>
      <c r="G89" s="69">
        <v>995</v>
      </c>
      <c r="H89" s="69">
        <v>995</v>
      </c>
      <c r="I89" s="69">
        <v>995</v>
      </c>
    </row>
    <row r="90" spans="1:9" s="67" customFormat="1" ht="25.5" x14ac:dyDescent="0.25">
      <c r="A90" s="97">
        <v>42</v>
      </c>
      <c r="B90" s="98"/>
      <c r="C90" s="99"/>
      <c r="D90" s="96" t="s">
        <v>28</v>
      </c>
      <c r="E90" s="75">
        <v>0</v>
      </c>
      <c r="F90" s="69">
        <v>995</v>
      </c>
      <c r="G90" s="69">
        <v>995</v>
      </c>
      <c r="H90" s="69">
        <v>995</v>
      </c>
      <c r="I90" s="69">
        <v>995</v>
      </c>
    </row>
    <row r="91" spans="1:9" s="67" customFormat="1" ht="15" customHeight="1" x14ac:dyDescent="0.25">
      <c r="A91" s="132" t="s">
        <v>137</v>
      </c>
      <c r="B91" s="115"/>
      <c r="C91" s="116"/>
      <c r="D91" s="96" t="s">
        <v>138</v>
      </c>
      <c r="E91" s="75">
        <v>200</v>
      </c>
      <c r="F91" s="69">
        <v>0</v>
      </c>
      <c r="G91" s="69">
        <v>0</v>
      </c>
      <c r="H91" s="69">
        <v>0</v>
      </c>
      <c r="I91" s="69">
        <v>0</v>
      </c>
    </row>
    <row r="92" spans="1:9" x14ac:dyDescent="0.25">
      <c r="A92" s="94">
        <v>3</v>
      </c>
      <c r="B92" s="98"/>
      <c r="C92" s="99"/>
      <c r="D92" s="96" t="s">
        <v>12</v>
      </c>
      <c r="E92" s="75">
        <v>200</v>
      </c>
      <c r="F92" s="69">
        <v>0</v>
      </c>
      <c r="G92" s="69">
        <v>0</v>
      </c>
      <c r="H92" s="69">
        <v>0</v>
      </c>
      <c r="I92" s="69">
        <v>0</v>
      </c>
    </row>
    <row r="93" spans="1:9" x14ac:dyDescent="0.25">
      <c r="A93" s="97">
        <v>32</v>
      </c>
      <c r="B93" s="98"/>
      <c r="C93" s="99"/>
      <c r="D93" s="96" t="s">
        <v>23</v>
      </c>
      <c r="E93" s="75">
        <v>200</v>
      </c>
      <c r="F93" s="69">
        <v>0</v>
      </c>
      <c r="G93" s="69">
        <v>0</v>
      </c>
      <c r="H93" s="69">
        <v>0</v>
      </c>
      <c r="I93" s="69">
        <v>0</v>
      </c>
    </row>
    <row r="94" spans="1:9" s="67" customFormat="1" ht="25.5" customHeight="1" x14ac:dyDescent="0.25">
      <c r="A94" s="132" t="s">
        <v>133</v>
      </c>
      <c r="B94" s="115"/>
      <c r="C94" s="116"/>
      <c r="D94" s="100" t="s">
        <v>134</v>
      </c>
      <c r="E94" s="75">
        <v>0</v>
      </c>
      <c r="F94" s="69">
        <v>800</v>
      </c>
      <c r="G94" s="69">
        <v>800</v>
      </c>
      <c r="H94" s="69">
        <v>800</v>
      </c>
      <c r="I94" s="69">
        <v>800</v>
      </c>
    </row>
    <row r="95" spans="1:9" s="67" customFormat="1" x14ac:dyDescent="0.25">
      <c r="A95" s="94">
        <v>3</v>
      </c>
      <c r="B95" s="95"/>
      <c r="C95" s="96"/>
      <c r="D95" s="96" t="s">
        <v>12</v>
      </c>
      <c r="E95" s="75">
        <v>0</v>
      </c>
      <c r="F95" s="69">
        <v>800</v>
      </c>
      <c r="G95" s="69">
        <v>800</v>
      </c>
      <c r="H95" s="69">
        <v>800</v>
      </c>
      <c r="I95" s="69">
        <v>800</v>
      </c>
    </row>
    <row r="96" spans="1:9" s="67" customFormat="1" x14ac:dyDescent="0.25">
      <c r="A96" s="97">
        <v>32</v>
      </c>
      <c r="B96" s="98"/>
      <c r="C96" s="99"/>
      <c r="D96" s="96" t="s">
        <v>23</v>
      </c>
      <c r="E96" s="75">
        <v>0</v>
      </c>
      <c r="F96" s="69">
        <v>800</v>
      </c>
      <c r="G96" s="69">
        <v>800</v>
      </c>
      <c r="H96" s="69">
        <v>800</v>
      </c>
      <c r="I96" s="69">
        <v>800</v>
      </c>
    </row>
    <row r="97" spans="1:9" ht="15" customHeight="1" x14ac:dyDescent="0.25">
      <c r="A97" s="132" t="s">
        <v>133</v>
      </c>
      <c r="B97" s="115"/>
      <c r="C97" s="116"/>
      <c r="D97" s="100" t="s">
        <v>139</v>
      </c>
      <c r="E97" s="75">
        <v>48.72</v>
      </c>
      <c r="F97" s="69">
        <v>0</v>
      </c>
      <c r="G97" s="69">
        <v>0</v>
      </c>
      <c r="H97" s="69">
        <v>0</v>
      </c>
      <c r="I97" s="69">
        <v>0</v>
      </c>
    </row>
    <row r="98" spans="1:9" x14ac:dyDescent="0.25">
      <c r="A98" s="94">
        <v>4</v>
      </c>
      <c r="B98" s="98"/>
      <c r="C98" s="99"/>
      <c r="D98" s="96" t="s">
        <v>14</v>
      </c>
      <c r="E98" s="75">
        <v>48.72</v>
      </c>
      <c r="F98" s="69">
        <v>0</v>
      </c>
      <c r="G98" s="69">
        <v>0</v>
      </c>
      <c r="H98" s="69">
        <v>0</v>
      </c>
      <c r="I98" s="69">
        <v>0</v>
      </c>
    </row>
    <row r="99" spans="1:9" ht="25.5" x14ac:dyDescent="0.25">
      <c r="A99" s="97">
        <v>42</v>
      </c>
      <c r="B99" s="98"/>
      <c r="C99" s="99"/>
      <c r="D99" s="96" t="s">
        <v>28</v>
      </c>
      <c r="E99" s="75">
        <v>48.72</v>
      </c>
      <c r="F99" s="69">
        <v>0</v>
      </c>
      <c r="G99" s="69">
        <v>0</v>
      </c>
      <c r="H99" s="69">
        <v>0</v>
      </c>
      <c r="I99" s="69">
        <v>0</v>
      </c>
    </row>
    <row r="100" spans="1:9" s="67" customFormat="1" ht="27.75" customHeight="1" x14ac:dyDescent="0.25">
      <c r="A100" s="131" t="s">
        <v>111</v>
      </c>
      <c r="B100" s="115"/>
      <c r="C100" s="116"/>
      <c r="D100" s="103" t="s">
        <v>112</v>
      </c>
      <c r="E100" s="85">
        <v>213954.75</v>
      </c>
      <c r="F100" s="90">
        <v>424000</v>
      </c>
      <c r="G100" s="90">
        <v>424000</v>
      </c>
      <c r="H100" s="90">
        <v>424000</v>
      </c>
      <c r="I100" s="90">
        <v>424000</v>
      </c>
    </row>
    <row r="101" spans="1:9" s="67" customFormat="1" ht="15" customHeight="1" x14ac:dyDescent="0.25">
      <c r="A101" s="132" t="s">
        <v>106</v>
      </c>
      <c r="B101" s="115"/>
      <c r="C101" s="116"/>
      <c r="D101" s="100" t="s">
        <v>107</v>
      </c>
      <c r="E101" s="75">
        <v>143037.52000000002</v>
      </c>
      <c r="F101" s="69">
        <v>301600</v>
      </c>
      <c r="G101" s="69">
        <v>292540</v>
      </c>
      <c r="H101" s="69">
        <v>292540</v>
      </c>
      <c r="I101" s="69">
        <v>292540</v>
      </c>
    </row>
    <row r="102" spans="1:9" s="67" customFormat="1" x14ac:dyDescent="0.25">
      <c r="A102" s="94">
        <v>3</v>
      </c>
      <c r="B102" s="95"/>
      <c r="C102" s="96"/>
      <c r="D102" s="96" t="s">
        <v>12</v>
      </c>
      <c r="E102" s="75">
        <v>143037.52000000002</v>
      </c>
      <c r="F102" s="69">
        <v>301600</v>
      </c>
      <c r="G102" s="69">
        <v>292540</v>
      </c>
      <c r="H102" s="69">
        <v>292540</v>
      </c>
      <c r="I102" s="69">
        <v>292540</v>
      </c>
    </row>
    <row r="103" spans="1:9" x14ac:dyDescent="0.25">
      <c r="A103" s="97">
        <v>31</v>
      </c>
      <c r="B103" s="98"/>
      <c r="C103" s="99"/>
      <c r="D103" s="96" t="s">
        <v>13</v>
      </c>
      <c r="E103" s="75">
        <v>139226.35</v>
      </c>
      <c r="F103" s="69">
        <v>292900</v>
      </c>
      <c r="G103" s="69">
        <v>283840</v>
      </c>
      <c r="H103" s="69">
        <v>283840</v>
      </c>
      <c r="I103" s="69">
        <v>283840</v>
      </c>
    </row>
    <row r="104" spans="1:9" x14ac:dyDescent="0.25">
      <c r="A104" s="97">
        <v>32</v>
      </c>
      <c r="B104" s="98"/>
      <c r="C104" s="99"/>
      <c r="D104" s="96" t="s">
        <v>23</v>
      </c>
      <c r="E104" s="75">
        <v>3811.17</v>
      </c>
      <c r="F104" s="69">
        <v>8700</v>
      </c>
      <c r="G104" s="69">
        <v>8700</v>
      </c>
      <c r="H104" s="69">
        <v>8700</v>
      </c>
      <c r="I104" s="69">
        <v>8700</v>
      </c>
    </row>
    <row r="105" spans="1:9" s="67" customFormat="1" ht="15" customHeight="1" x14ac:dyDescent="0.25">
      <c r="A105" s="132" t="s">
        <v>113</v>
      </c>
      <c r="B105" s="115"/>
      <c r="C105" s="116"/>
      <c r="D105" s="100" t="s">
        <v>114</v>
      </c>
      <c r="E105" s="75">
        <v>70917.23</v>
      </c>
      <c r="F105" s="69">
        <v>122400</v>
      </c>
      <c r="G105" s="69">
        <v>131460</v>
      </c>
      <c r="H105" s="69">
        <v>131460</v>
      </c>
      <c r="I105" s="69">
        <v>131460</v>
      </c>
    </row>
    <row r="106" spans="1:9" s="67" customFormat="1" x14ac:dyDescent="0.25">
      <c r="A106" s="94">
        <v>3</v>
      </c>
      <c r="B106" s="95"/>
      <c r="C106" s="96"/>
      <c r="D106" s="96" t="s">
        <v>12</v>
      </c>
      <c r="E106" s="75">
        <v>70917.23</v>
      </c>
      <c r="F106" s="69">
        <v>122400</v>
      </c>
      <c r="G106" s="69">
        <v>131460</v>
      </c>
      <c r="H106" s="69">
        <v>131460</v>
      </c>
      <c r="I106" s="69">
        <v>131460</v>
      </c>
    </row>
    <row r="107" spans="1:9" x14ac:dyDescent="0.25">
      <c r="A107" s="97">
        <v>31</v>
      </c>
      <c r="B107" s="98"/>
      <c r="C107" s="99"/>
      <c r="D107" s="96" t="s">
        <v>13</v>
      </c>
      <c r="E107" s="75">
        <v>68700</v>
      </c>
      <c r="F107" s="69">
        <v>118500</v>
      </c>
      <c r="G107" s="69">
        <v>127560</v>
      </c>
      <c r="H107" s="69">
        <v>127560</v>
      </c>
      <c r="I107" s="69">
        <v>127560</v>
      </c>
    </row>
    <row r="108" spans="1:9" x14ac:dyDescent="0.25">
      <c r="A108" s="97">
        <v>32</v>
      </c>
      <c r="B108" s="98"/>
      <c r="C108" s="99"/>
      <c r="D108" s="96" t="s">
        <v>23</v>
      </c>
      <c r="E108" s="75">
        <v>2217.23</v>
      </c>
      <c r="F108" s="69">
        <v>3900</v>
      </c>
      <c r="G108" s="69">
        <v>3900</v>
      </c>
      <c r="H108" s="69">
        <v>3900</v>
      </c>
      <c r="I108" s="69">
        <v>3900</v>
      </c>
    </row>
    <row r="109" spans="1:9" ht="15" customHeight="1" x14ac:dyDescent="0.25">
      <c r="A109" s="131" t="s">
        <v>115</v>
      </c>
      <c r="B109" s="115"/>
      <c r="C109" s="116"/>
      <c r="D109" s="103" t="s">
        <v>116</v>
      </c>
      <c r="E109" s="85">
        <v>2202.65</v>
      </c>
      <c r="F109" s="90">
        <v>6000</v>
      </c>
      <c r="G109" s="90">
        <v>6000</v>
      </c>
      <c r="H109" s="90">
        <v>6000</v>
      </c>
      <c r="I109" s="90">
        <v>6000</v>
      </c>
    </row>
    <row r="110" spans="1:9" s="67" customFormat="1" ht="15" customHeight="1" x14ac:dyDescent="0.25">
      <c r="A110" s="131" t="s">
        <v>117</v>
      </c>
      <c r="B110" s="115"/>
      <c r="C110" s="116"/>
      <c r="D110" s="103" t="s">
        <v>116</v>
      </c>
      <c r="E110" s="85">
        <v>2202.65</v>
      </c>
      <c r="F110" s="90">
        <v>6000</v>
      </c>
      <c r="G110" s="90">
        <v>6000</v>
      </c>
      <c r="H110" s="90">
        <v>6000</v>
      </c>
      <c r="I110" s="90">
        <v>6000</v>
      </c>
    </row>
    <row r="111" spans="1:9" ht="25.5" customHeight="1" x14ac:dyDescent="0.25">
      <c r="A111" s="131" t="s">
        <v>118</v>
      </c>
      <c r="B111" s="115"/>
      <c r="C111" s="116"/>
      <c r="D111" s="103" t="s">
        <v>119</v>
      </c>
      <c r="E111" s="85">
        <v>2202.65</v>
      </c>
      <c r="F111" s="90">
        <v>6000</v>
      </c>
      <c r="G111" s="90">
        <v>6000</v>
      </c>
      <c r="H111" s="90">
        <v>6000</v>
      </c>
      <c r="I111" s="90">
        <v>6000</v>
      </c>
    </row>
    <row r="112" spans="1:9" ht="15" customHeight="1" x14ac:dyDescent="0.25">
      <c r="A112" s="132" t="s">
        <v>106</v>
      </c>
      <c r="B112" s="115"/>
      <c r="C112" s="116"/>
      <c r="D112" s="100" t="s">
        <v>107</v>
      </c>
      <c r="E112" s="75">
        <v>2202.65</v>
      </c>
      <c r="F112" s="69">
        <v>6000</v>
      </c>
      <c r="G112" s="69">
        <v>6000</v>
      </c>
      <c r="H112" s="69">
        <v>6000</v>
      </c>
      <c r="I112" s="69">
        <v>6000</v>
      </c>
    </row>
    <row r="113" spans="1:11" x14ac:dyDescent="0.25">
      <c r="A113" s="94">
        <v>3</v>
      </c>
      <c r="B113" s="95"/>
      <c r="C113" s="96"/>
      <c r="D113" s="96" t="s">
        <v>12</v>
      </c>
      <c r="E113" s="75">
        <v>2202.65</v>
      </c>
      <c r="F113" s="69">
        <v>6000</v>
      </c>
      <c r="G113" s="69">
        <v>6000</v>
      </c>
      <c r="H113" s="69">
        <v>6000</v>
      </c>
      <c r="I113" s="69">
        <v>6000</v>
      </c>
    </row>
    <row r="114" spans="1:11" x14ac:dyDescent="0.25">
      <c r="A114" s="94">
        <v>32</v>
      </c>
      <c r="B114" s="92"/>
      <c r="C114" s="93"/>
      <c r="D114" s="96" t="s">
        <v>23</v>
      </c>
      <c r="E114" s="75">
        <v>2202.65</v>
      </c>
      <c r="F114" s="69">
        <v>6000</v>
      </c>
      <c r="G114" s="69">
        <v>6000</v>
      </c>
      <c r="H114" s="69">
        <v>6000</v>
      </c>
      <c r="I114" s="69">
        <v>6000</v>
      </c>
    </row>
    <row r="115" spans="1:11" x14ac:dyDescent="0.25">
      <c r="A115" s="67"/>
      <c r="B115" s="67"/>
      <c r="C115" s="67"/>
      <c r="D115" s="67"/>
      <c r="E115" s="67"/>
      <c r="F115" s="67"/>
      <c r="G115" s="67"/>
      <c r="H115" s="67"/>
      <c r="I115" s="88"/>
    </row>
    <row r="116" spans="1:11" x14ac:dyDescent="0.25">
      <c r="A116" s="67"/>
      <c r="B116" s="67" t="s">
        <v>142</v>
      </c>
      <c r="C116" s="67"/>
      <c r="D116" s="67"/>
      <c r="E116" s="67"/>
      <c r="F116" s="67"/>
      <c r="G116" s="67" t="s">
        <v>140</v>
      </c>
      <c r="H116" s="67"/>
      <c r="I116" s="88"/>
    </row>
    <row r="117" spans="1:11" x14ac:dyDescent="0.25">
      <c r="B117" t="s">
        <v>143</v>
      </c>
      <c r="G117" t="s">
        <v>141</v>
      </c>
    </row>
    <row r="118" spans="1:11" x14ac:dyDescent="0.25">
      <c r="F118" s="89"/>
      <c r="G118" s="89"/>
      <c r="H118" s="89"/>
      <c r="I118" s="89"/>
      <c r="J118" s="89"/>
      <c r="K118" s="89"/>
    </row>
    <row r="119" spans="1:11" x14ac:dyDescent="0.25">
      <c r="F119" s="89"/>
      <c r="G119" s="89"/>
      <c r="H119" s="89"/>
      <c r="I119" s="89"/>
      <c r="J119" s="89"/>
    </row>
    <row r="120" spans="1:11" x14ac:dyDescent="0.25">
      <c r="F120" s="89"/>
      <c r="G120" s="89"/>
      <c r="H120" s="89"/>
      <c r="I120" s="89"/>
      <c r="J120" s="89"/>
    </row>
    <row r="121" spans="1:11" x14ac:dyDescent="0.25">
      <c r="F121" s="89"/>
      <c r="G121" s="89"/>
      <c r="H121" s="89"/>
      <c r="I121" s="89"/>
      <c r="J121" s="89"/>
    </row>
    <row r="122" spans="1:11" x14ac:dyDescent="0.25">
      <c r="F122" s="89"/>
      <c r="G122" s="89"/>
      <c r="H122" s="89"/>
      <c r="I122" s="89"/>
      <c r="J122" s="89"/>
    </row>
    <row r="123" spans="1:11" x14ac:dyDescent="0.25">
      <c r="F123" s="89"/>
      <c r="G123" s="89"/>
      <c r="H123" s="89"/>
      <c r="I123" s="89"/>
      <c r="J123" s="89"/>
    </row>
    <row r="125" spans="1:11" x14ac:dyDescent="0.25">
      <c r="F125" s="89"/>
      <c r="G125" s="89"/>
      <c r="H125" s="89"/>
      <c r="I125" s="89"/>
      <c r="J125" s="89"/>
    </row>
  </sheetData>
  <mergeCells count="38">
    <mergeCell ref="A47:C47"/>
    <mergeCell ref="A50:C50"/>
    <mergeCell ref="A64:C64"/>
    <mergeCell ref="A67:C67"/>
    <mergeCell ref="A97:C97"/>
    <mergeCell ref="A101:C101"/>
    <mergeCell ref="A109:C109"/>
    <mergeCell ref="A110:C110"/>
    <mergeCell ref="A111:C111"/>
    <mergeCell ref="A112:C112"/>
    <mergeCell ref="A94:C94"/>
    <mergeCell ref="A86:C86"/>
    <mergeCell ref="A100:C100"/>
    <mergeCell ref="A91:C91"/>
    <mergeCell ref="A105:C105"/>
    <mergeCell ref="A80:C80"/>
    <mergeCell ref="A76:C76"/>
    <mergeCell ref="A60:C60"/>
    <mergeCell ref="A42:C42"/>
    <mergeCell ref="A14:C14"/>
    <mergeCell ref="A15:C15"/>
    <mergeCell ref="A19:C19"/>
    <mergeCell ref="A20:C20"/>
    <mergeCell ref="A24:C24"/>
    <mergeCell ref="A25:C25"/>
    <mergeCell ref="A26:C26"/>
    <mergeCell ref="A30:C30"/>
    <mergeCell ref="A34:C34"/>
    <mergeCell ref="A37:C37"/>
    <mergeCell ref="A38:C38"/>
    <mergeCell ref="A1:I1"/>
    <mergeCell ref="A3:I3"/>
    <mergeCell ref="A10:C10"/>
    <mergeCell ref="A11:C11"/>
    <mergeCell ref="A6:C6"/>
    <mergeCell ref="A7:C7"/>
    <mergeCell ref="A8:C8"/>
    <mergeCell ref="A9:C9"/>
  </mergeCells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Prihodi i rashodi po izvorima</vt:lpstr>
      <vt:lpstr>Rashodi prema funkcijskoj kl</vt:lpstr>
      <vt:lpstr>Račun financiranja</vt:lpstr>
      <vt:lpstr>Račun financiranja po izvorima</vt:lpstr>
      <vt:lpstr>POSEBNI DIO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PC</cp:lastModifiedBy>
  <cp:lastPrinted>2025-10-06T07:41:10Z</cp:lastPrinted>
  <dcterms:created xsi:type="dcterms:W3CDTF">2022-08-12T12:51:27Z</dcterms:created>
  <dcterms:modified xsi:type="dcterms:W3CDTF">2025-10-13T07:27:25Z</dcterms:modified>
</cp:coreProperties>
</file>